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21" sheetId="1" r:id="rId1"/>
  </sheets>
  <definedNames>
    <definedName name="_xlnm._FilterDatabase" localSheetId="0" hidden="1">'Cuadro 21'!$A$2:$G$395</definedName>
    <definedName name="_xlnm.Print_Area" localSheetId="0">'Cuadro 21'!$A$1:$F$399</definedName>
    <definedName name="_xlnm.Print_Titles" localSheetId="0">'Cuadro 21'!$1:$3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2" i="1" l="1"/>
  <c r="D342" i="1"/>
  <c r="B342" i="1"/>
  <c r="E338" i="1"/>
  <c r="F338" i="1"/>
  <c r="D338" i="1"/>
  <c r="C338" i="1"/>
  <c r="B338" i="1"/>
  <c r="B335" i="1"/>
  <c r="C335" i="1"/>
  <c r="D335" i="1"/>
  <c r="E335" i="1"/>
  <c r="F335" i="1"/>
  <c r="E342" i="1" l="1"/>
  <c r="F342" i="1"/>
  <c r="F290" i="1"/>
  <c r="C290" i="1"/>
  <c r="D290" i="1"/>
  <c r="E290" i="1" l="1"/>
  <c r="B290" i="1"/>
  <c r="D244" i="1" l="1"/>
  <c r="E244" i="1"/>
  <c r="C244" i="1"/>
  <c r="B244" i="1"/>
  <c r="D220" i="1"/>
  <c r="B220" i="1"/>
  <c r="C220" i="1"/>
  <c r="B204" i="1"/>
  <c r="D204" i="1"/>
  <c r="F188" i="1"/>
  <c r="B188" i="1"/>
  <c r="C188" i="1"/>
  <c r="E175" i="1"/>
  <c r="D175" i="1"/>
  <c r="C175" i="1"/>
  <c r="D89" i="1"/>
  <c r="B71" i="1"/>
  <c r="D33" i="1"/>
  <c r="E204" i="1" l="1"/>
  <c r="C204" i="1"/>
  <c r="F244" i="1"/>
  <c r="C33" i="1"/>
  <c r="F175" i="1"/>
  <c r="D188" i="1"/>
  <c r="C5" i="1"/>
  <c r="D5" i="1"/>
  <c r="C71" i="1"/>
  <c r="B89" i="1"/>
  <c r="B175" i="1"/>
  <c r="E188" i="1"/>
  <c r="E220" i="1"/>
  <c r="F220" i="1"/>
  <c r="F204" i="1"/>
  <c r="C89" i="1"/>
  <c r="E89" i="1"/>
  <c r="F89" i="1"/>
  <c r="D71" i="1"/>
  <c r="B33" i="1"/>
  <c r="E71" i="1"/>
  <c r="E5" i="1"/>
  <c r="F71" i="1"/>
  <c r="E33" i="1"/>
  <c r="F5" i="1"/>
  <c r="B5" i="1"/>
  <c r="D4" i="1" l="1"/>
  <c r="E4" i="1"/>
  <c r="B4" i="1"/>
  <c r="C4" i="1"/>
  <c r="F4" i="1"/>
</calcChain>
</file>

<file path=xl/sharedStrings.xml><?xml version="1.0" encoding="utf-8"?>
<sst xmlns="http://schemas.openxmlformats.org/spreadsheetml/2006/main" count="404" uniqueCount="378">
  <si>
    <t>Provincia, comarca indígena, distrito y corregimiento</t>
  </si>
  <si>
    <t>Explotaciones</t>
  </si>
  <si>
    <t>Sembrada</t>
  </si>
  <si>
    <t>Perdida</t>
  </si>
  <si>
    <t>Mecanizada</t>
  </si>
  <si>
    <t>Bocas del Toro</t>
  </si>
  <si>
    <t>Bocas del Drago</t>
  </si>
  <si>
    <t>Changuinola</t>
  </si>
  <si>
    <t>Guabito</t>
  </si>
  <si>
    <t>El Teribe</t>
  </si>
  <si>
    <t>El Empalme</t>
  </si>
  <si>
    <t>Las Tablas</t>
  </si>
  <si>
    <t>Cochigró</t>
  </si>
  <si>
    <t>La Gloria</t>
  </si>
  <si>
    <t>El Silencio</t>
  </si>
  <si>
    <t>Finca 60</t>
  </si>
  <si>
    <t>Barranco Adentro</t>
  </si>
  <si>
    <t>Finca 4</t>
  </si>
  <si>
    <t>Finca 51</t>
  </si>
  <si>
    <t>Chiriquí Grande</t>
  </si>
  <si>
    <t>Punta Peña</t>
  </si>
  <si>
    <t>Bajo Cedro</t>
  </si>
  <si>
    <t>Almirante</t>
  </si>
  <si>
    <t>Barrio Francés</t>
  </si>
  <si>
    <t>Barriada Guaymí</t>
  </si>
  <si>
    <t>Valle de Agua Arriba</t>
  </si>
  <si>
    <t>Bajo Culubre</t>
  </si>
  <si>
    <t>Ceiba</t>
  </si>
  <si>
    <t>Coclé</t>
  </si>
  <si>
    <t>Aguadulce</t>
  </si>
  <si>
    <t>Barrios Unidos</t>
  </si>
  <si>
    <t>Pueblos Unidos</t>
  </si>
  <si>
    <t>Antón</t>
  </si>
  <si>
    <t>Cabuya</t>
  </si>
  <si>
    <t>El Chirú</t>
  </si>
  <si>
    <t>El Valle</t>
  </si>
  <si>
    <t>Juan Díaz</t>
  </si>
  <si>
    <t>Río Hato</t>
  </si>
  <si>
    <t>San Juan de Dios</t>
  </si>
  <si>
    <t>Santa Rita</t>
  </si>
  <si>
    <t>Caballero</t>
  </si>
  <si>
    <t>La Pintada</t>
  </si>
  <si>
    <t>El Harino</t>
  </si>
  <si>
    <t>Llano Grande</t>
  </si>
  <si>
    <t>Piedras Gordas</t>
  </si>
  <si>
    <t>Las Lomas</t>
  </si>
  <si>
    <t>Llano Norte</t>
  </si>
  <si>
    <t>Natá</t>
  </si>
  <si>
    <t>Las Huacas</t>
  </si>
  <si>
    <t>Olá</t>
  </si>
  <si>
    <t>El Palmar</t>
  </si>
  <si>
    <t>Penonomé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</si>
  <si>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</si>
  <si>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</si>
  <si>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</si>
  <si>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</si>
  <si>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</si>
  <si>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</si>
  <si>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</si>
  <si>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</si>
  <si>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</si>
  <si>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General Victoriano Lorenzo</t>
  </si>
  <si>
    <t>Las Minas</t>
  </si>
  <si>
    <t>San Miguel</t>
  </si>
  <si>
    <t>Colón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</si>
  <si>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</si>
  <si>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</si>
  <si>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</si>
  <si>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</si>
  <si>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</si>
  <si>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</si>
  <si>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</si>
  <si>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Sabanitas</t>
  </si>
  <si>
    <t>Salamanca</t>
  </si>
  <si>
    <t>San Juan</t>
  </si>
  <si>
    <t>Chagres</t>
  </si>
  <si>
    <t>La Encantada</t>
  </si>
  <si>
    <t>Donoso</t>
  </si>
  <si>
    <t>El Guásimo</t>
  </si>
  <si>
    <t>Omar Torrijos Herrera</t>
  </si>
  <si>
    <t>San Juan de Turbe</t>
  </si>
  <si>
    <t>Chiriquí</t>
  </si>
  <si>
    <t>Alanje</t>
  </si>
  <si>
    <t>Barú</t>
  </si>
  <si>
    <t>Progreso</t>
  </si>
  <si>
    <t>Baco</t>
  </si>
  <si>
    <t>Manaca</t>
  </si>
  <si>
    <t>Boquerón</t>
  </si>
  <si>
    <t>Bágala</t>
  </si>
  <si>
    <t>Cordillera</t>
  </si>
  <si>
    <t>Guabal</t>
  </si>
  <si>
    <t>Guayabal</t>
  </si>
  <si>
    <t>Paraíso</t>
  </si>
  <si>
    <t>Boquete</t>
  </si>
  <si>
    <t>Bajo Boquete</t>
  </si>
  <si>
    <t>Caldera</t>
  </si>
  <si>
    <t>Palmira</t>
  </si>
  <si>
    <t>Alto Boquete</t>
  </si>
  <si>
    <t>Jaramillo</t>
  </si>
  <si>
    <t>Los Naranjos</t>
  </si>
  <si>
    <t>Bugaba</t>
  </si>
  <si>
    <t>La Estrella</t>
  </si>
  <si>
    <t>San Andrés</t>
  </si>
  <si>
    <t>Santa Marta</t>
  </si>
  <si>
    <t>Santa Rosa</t>
  </si>
  <si>
    <t>Santo Domingo</t>
  </si>
  <si>
    <t>Sortová</t>
  </si>
  <si>
    <t>El Bongo</t>
  </si>
  <si>
    <t>Solano</t>
  </si>
  <si>
    <t>San Isidro</t>
  </si>
  <si>
    <t>David</t>
  </si>
  <si>
    <t>Cochea</t>
  </si>
  <si>
    <t>Guacá</t>
  </si>
  <si>
    <t>Pedregal</t>
  </si>
  <si>
    <t>San Carlos</t>
  </si>
  <si>
    <t>San Pablo Nuevo</t>
  </si>
  <si>
    <t>San Pablo Viejo</t>
  </si>
  <si>
    <t>David Este</t>
  </si>
  <si>
    <t>David Sur</t>
  </si>
  <si>
    <t>Dolega</t>
  </si>
  <si>
    <t>Dos Ríos</t>
  </si>
  <si>
    <t>Los Anastacios</t>
  </si>
  <si>
    <t>Potrerillos</t>
  </si>
  <si>
    <t>Potrerillos  Abajo</t>
  </si>
  <si>
    <t>Rovira</t>
  </si>
  <si>
    <t>Los Algarrobos</t>
  </si>
  <si>
    <t>Gualaca</t>
  </si>
  <si>
    <t>Hornito</t>
  </si>
  <si>
    <t>Paja de Sombrero</t>
  </si>
  <si>
    <t>Remedios</t>
  </si>
  <si>
    <t>Santa Lucía</t>
  </si>
  <si>
    <t>Renacimiento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</si>
  <si>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</si>
  <si>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</si>
  <si>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</si>
  <si>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</si>
  <si>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</si>
  <si>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</si>
  <si>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</si>
  <si>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San Félix</t>
  </si>
  <si>
    <t>San Lorenzo</t>
  </si>
  <si>
    <t>Tolé</t>
  </si>
  <si>
    <t>Bella Vista</t>
  </si>
  <si>
    <t>Lajas de Tolé</t>
  </si>
  <si>
    <t>Potrero de Caña</t>
  </si>
  <si>
    <t>Veladero</t>
  </si>
  <si>
    <t>Tierras Altas</t>
  </si>
  <si>
    <t>Volcán</t>
  </si>
  <si>
    <t>Cerro Punta</t>
  </si>
  <si>
    <t>Cuesta de Piedra</t>
  </si>
  <si>
    <t>Nueva California</t>
  </si>
  <si>
    <t>Paso Ancho</t>
  </si>
  <si>
    <t>Darién</t>
  </si>
  <si>
    <t>Chepigana</t>
  </si>
  <si>
    <t>Sambú</t>
  </si>
  <si>
    <t>Pinogana</t>
  </si>
  <si>
    <t>Paya</t>
  </si>
  <si>
    <t>Yaviza</t>
  </si>
  <si>
    <t>Metetí</t>
  </si>
  <si>
    <t>Santa Fe</t>
  </si>
  <si>
    <t>Río Iglesias</t>
  </si>
  <si>
    <t>Zapallal</t>
  </si>
  <si>
    <t>Herrera</t>
  </si>
  <si>
    <t>Chepo</t>
  </si>
  <si>
    <t>El Toro</t>
  </si>
  <si>
    <t>Leones</t>
  </si>
  <si>
    <t>Quebrada El Ciprián</t>
  </si>
  <si>
    <t>Los Pozos</t>
  </si>
  <si>
    <t>Capurí</t>
  </si>
  <si>
    <t>El Calabacito</t>
  </si>
  <si>
    <t>El Cedro</t>
  </si>
  <si>
    <t>Ocú</t>
  </si>
  <si>
    <t>Parita</t>
  </si>
  <si>
    <t>París</t>
  </si>
  <si>
    <t>Los Santos</t>
  </si>
  <si>
    <t>Guararé</t>
  </si>
  <si>
    <t>El Macano</t>
  </si>
  <si>
    <t>La Enea</t>
  </si>
  <si>
    <t>El Carate</t>
  </si>
  <si>
    <t>La Espigadilla</t>
  </si>
  <si>
    <t>Las Guabas</t>
  </si>
  <si>
    <t>Pedasí</t>
  </si>
  <si>
    <t>Pocrí</t>
  </si>
  <si>
    <t>Tonosí</t>
  </si>
  <si>
    <t>Guánico</t>
  </si>
  <si>
    <t>Cambutal</t>
  </si>
  <si>
    <t>Panamá</t>
  </si>
  <si>
    <t>Tortí</t>
  </si>
  <si>
    <t>Chimán</t>
  </si>
  <si>
    <t>Brujas</t>
  </si>
  <si>
    <t>Betania</t>
  </si>
  <si>
    <t>Ancón</t>
  </si>
  <si>
    <t>Chilibre</t>
  </si>
  <si>
    <t>Las Cumbres</t>
  </si>
  <si>
    <t>Pacora</t>
  </si>
  <si>
    <t>San Martín</t>
  </si>
  <si>
    <t>Tocumen</t>
  </si>
  <si>
    <t>Las Mañanitas</t>
  </si>
  <si>
    <t>24 de Diciembre</t>
  </si>
  <si>
    <t>Alcalde Díaz</t>
  </si>
  <si>
    <t>Ernesto Córdoba Campos</t>
  </si>
  <si>
    <t>Caimitillo</t>
  </si>
  <si>
    <t>Las Garzas</t>
  </si>
  <si>
    <t>San Miguelito</t>
  </si>
  <si>
    <t>Belisario Frías</t>
  </si>
  <si>
    <t>Veraguas</t>
  </si>
  <si>
    <t>Atalaya</t>
  </si>
  <si>
    <t>La Carrillo</t>
  </si>
  <si>
    <t>Calobre</t>
  </si>
  <si>
    <t>Chitra</t>
  </si>
  <si>
    <t>El Cocla</t>
  </si>
  <si>
    <t>El Potrero</t>
  </si>
  <si>
    <t>La Yeguada</t>
  </si>
  <si>
    <t>San José</t>
  </si>
  <si>
    <t>Cañazas</t>
  </si>
  <si>
    <t>El Picador</t>
  </si>
  <si>
    <t>Los Valles</t>
  </si>
  <si>
    <t>La Mesa</t>
  </si>
  <si>
    <t>Bisvalles</t>
  </si>
  <si>
    <t>Boró</t>
  </si>
  <si>
    <t>Las Palmas</t>
  </si>
  <si>
    <t>Cerro de Casa</t>
  </si>
  <si>
    <t>Corozal</t>
  </si>
  <si>
    <t>El Prado</t>
  </si>
  <si>
    <t>Lolá</t>
  </si>
  <si>
    <t>San Francisco</t>
  </si>
  <si>
    <t>Los Hatillos</t>
  </si>
  <si>
    <t>Calovébora</t>
  </si>
  <si>
    <t>El Alto</t>
  </si>
  <si>
    <t>El Pantano</t>
  </si>
  <si>
    <t>Río Luis</t>
  </si>
  <si>
    <t>Rubén Cantú</t>
  </si>
  <si>
    <t>Santiago</t>
  </si>
  <si>
    <t>Ponuga</t>
  </si>
  <si>
    <t>Edwin Fábrega</t>
  </si>
  <si>
    <t>Nuevo Santiago</t>
  </si>
  <si>
    <t>Soná</t>
  </si>
  <si>
    <t>El Marañón</t>
  </si>
  <si>
    <t>Quebrada de Oro</t>
  </si>
  <si>
    <t>Rodeo Viejo</t>
  </si>
  <si>
    <t>Mariato</t>
  </si>
  <si>
    <t>Comarca Kuna Yala</t>
  </si>
  <si>
    <t>Ailigandí</t>
  </si>
  <si>
    <t>Comarca Emberá</t>
  </si>
  <si>
    <t>Cémaco</t>
  </si>
  <si>
    <t>Lajas Blancas</t>
  </si>
  <si>
    <t>Manuel Ortega</t>
  </si>
  <si>
    <t>Comarca Ngäbe Buglé</t>
  </si>
  <si>
    <t>Besiko</t>
  </si>
  <si>
    <t>Camarón Arriba</t>
  </si>
  <si>
    <t>Cerro Banco</t>
  </si>
  <si>
    <t>Emplanada de Chorcha</t>
  </si>
  <si>
    <t>Nämnoni</t>
  </si>
  <si>
    <t>Niba</t>
  </si>
  <si>
    <t>Mironó</t>
  </si>
  <si>
    <t>Cascabel</t>
  </si>
  <si>
    <t>Hato Corotú</t>
  </si>
  <si>
    <t>Hato Culantro</t>
  </si>
  <si>
    <t>Hato Jobo</t>
  </si>
  <si>
    <t>Hato Julí</t>
  </si>
  <si>
    <t>Salto Dupí</t>
  </si>
  <si>
    <t>Müna</t>
  </si>
  <si>
    <t>Alto Caballero</t>
  </si>
  <si>
    <t>Bakama</t>
  </si>
  <si>
    <t>Cerro Puerco</t>
  </si>
  <si>
    <t>Krüa</t>
  </si>
  <si>
    <t>Maraca</t>
  </si>
  <si>
    <t>Peña Blanca</t>
  </si>
  <si>
    <t>Sitio Prado</t>
  </si>
  <si>
    <t>Ümani</t>
  </si>
  <si>
    <t>Dikeri</t>
  </si>
  <si>
    <t>Diko</t>
  </si>
  <si>
    <t>Kikari</t>
  </si>
  <si>
    <t>Nole Duima</t>
  </si>
  <si>
    <t>Hato Chamí</t>
  </si>
  <si>
    <t>Jädaberi</t>
  </si>
  <si>
    <t>Lajero</t>
  </si>
  <si>
    <t>Susama</t>
  </si>
  <si>
    <t>Ñürüm</t>
  </si>
  <si>
    <t>Agua Salud</t>
  </si>
  <si>
    <t>Cerro Pelado</t>
  </si>
  <si>
    <t>Guayabito</t>
  </si>
  <si>
    <t>Kankintú</t>
  </si>
  <si>
    <t>Mününi</t>
  </si>
  <si>
    <t>Piedra Roja</t>
  </si>
  <si>
    <t>Tolote</t>
  </si>
  <si>
    <t>Jirondai</t>
  </si>
  <si>
    <t>Bürí</t>
  </si>
  <si>
    <t>Tuwai</t>
  </si>
  <si>
    <t>Arraiján</t>
  </si>
  <si>
    <t>Juan Demóstenes Arosemena</t>
  </si>
  <si>
    <t>Veracruz</t>
  </si>
  <si>
    <t>Vista Alegre</t>
  </si>
  <si>
    <t>Burunga</t>
  </si>
  <si>
    <t>Cerro Silvestre</t>
  </si>
  <si>
    <t>Vacamonte</t>
  </si>
  <si>
    <t>Capira</t>
  </si>
  <si>
    <t>Caimito</t>
  </si>
  <si>
    <t>Campana</t>
  </si>
  <si>
    <t>Cirí Grande</t>
  </si>
  <si>
    <t>El Cacao</t>
  </si>
  <si>
    <t>La Trinidad</t>
  </si>
  <si>
    <t>Las Ollas Arriba</t>
  </si>
  <si>
    <t>Lídice</t>
  </si>
  <si>
    <t>Villa Carmen</t>
  </si>
  <si>
    <t>Villa Rosario</t>
  </si>
  <si>
    <t>Chame</t>
  </si>
  <si>
    <t>Buenos Aires</t>
  </si>
  <si>
    <t>Chicá</t>
  </si>
  <si>
    <t>Sorá</t>
  </si>
  <si>
    <t>La Chorrera</t>
  </si>
  <si>
    <t>Barrio Balboa</t>
  </si>
  <si>
    <t>Barrio Colón</t>
  </si>
  <si>
    <t>El Arado</t>
  </si>
  <si>
    <t>Feuillet</t>
  </si>
  <si>
    <t>Guadalupe</t>
  </si>
  <si>
    <t>Hurtado</t>
  </si>
  <si>
    <t>Los Díaz</t>
  </si>
  <si>
    <t>Mendoza</t>
  </si>
  <si>
    <t>Obaldía</t>
  </si>
  <si>
    <t>El Higo</t>
  </si>
  <si>
    <t>La Ermita</t>
  </si>
  <si>
    <t>La Laguna</t>
  </si>
  <si>
    <t>Los Llanitos</t>
  </si>
  <si>
    <t xml:space="preserve"> -   Cantidad nula o cero.</t>
  </si>
  <si>
    <t xml:space="preserve">   </t>
  </si>
  <si>
    <t xml:space="preserve"> Tierra Oscura</t>
  </si>
  <si>
    <t>0.0</t>
  </si>
  <si>
    <t>0.00</t>
  </si>
  <si>
    <t xml:space="preserve">       Coclé</t>
  </si>
  <si>
    <t>TOTAL</t>
  </si>
  <si>
    <t xml:space="preserve">           Cuando la cantidad es menor a la mitad de unidad o fracción decimal adoptada, para la expresión del dato.</t>
  </si>
  <si>
    <t xml:space="preserve">Santa Catalina o Calovébora </t>
  </si>
  <si>
    <t xml:space="preserve">Alto Bilingüe </t>
  </si>
  <si>
    <t xml:space="preserve">Valle Bonito </t>
  </si>
  <si>
    <t xml:space="preserve">El Piro No.2 </t>
  </si>
  <si>
    <t>Changuinola (cabecera)</t>
  </si>
  <si>
    <t>Chiriquí Grande (cabecera)</t>
  </si>
  <si>
    <t>Almirante (cabecera)</t>
  </si>
  <si>
    <t>Penonomé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</si>
  <si>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</si>
  <si>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</si>
  <si>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</si>
  <si>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</si>
  <si>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</si>
  <si>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</si>
  <si>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</si>
  <si>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Río Sereno (cabecera)</t>
  </si>
  <si>
    <t>Las Lajas (cabecera)</t>
  </si>
  <si>
    <t>Tolé (cabecera)</t>
  </si>
  <si>
    <t>Las Minas (cabecera)</t>
  </si>
  <si>
    <t>Los Pozos (cabecera)</t>
  </si>
  <si>
    <t>Ocú (cabecera)</t>
  </si>
  <si>
    <t>Pedasí (cabecera)</t>
  </si>
  <si>
    <t>Pocrí (cabecera)</t>
  </si>
  <si>
    <t>Arraiján (cabecera)</t>
  </si>
  <si>
    <t>Chame (cabecera)</t>
  </si>
  <si>
    <t>San Carlos (cabecera)</t>
  </si>
  <si>
    <t>Cañazas (cabecera)</t>
  </si>
  <si>
    <t>La Mesa (cabecera)</t>
  </si>
  <si>
    <t>Las Palmas (cabecera)</t>
  </si>
  <si>
    <t>San Francisco (cabecera)</t>
  </si>
  <si>
    <t>Santa Fe (cabecera)</t>
  </si>
  <si>
    <t>Santiago (cabecera)</t>
  </si>
  <si>
    <t>Llano de Catival o Mariato (cabecera)</t>
  </si>
  <si>
    <t>Soloy (cabecera)</t>
  </si>
  <si>
    <t>Hato Pilón (cabecera)</t>
  </si>
  <si>
    <t>Chichica (cabecera)</t>
  </si>
  <si>
    <t>Cerro Iglesias (cabecera)</t>
  </si>
  <si>
    <t>Buenos Aires (cabecera)</t>
  </si>
  <si>
    <t>Gatú o Gatucito</t>
  </si>
  <si>
    <t xml:space="preserve">Panamá Oeste </t>
  </si>
  <si>
    <t>Superficie (en hectáreas)</t>
  </si>
  <si>
    <t>Aserrío de Gariché</t>
  </si>
  <si>
    <t>Chepo (cabecera)</t>
  </si>
  <si>
    <t>Cuadro 21. CHAYOTE,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</si>
  <si>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</si>
  <si>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 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</si>
</sst>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3" fillId="0" borderId="0" xfId="3" applyFont="1" applyBorder="1"/>
    <xf numFmtId="0" fontId="3" fillId="3" borderId="0" xfId="0" applyFont="1" applyFill="1" applyBorder="1"/>
    <xf numFmtId="0" fontId="3" fillId="3" borderId="0" xfId="0" applyFont="1" applyFill="1"/>
    <xf numFmtId="0" fontId="4" fillId="0" borderId="0" xfId="3" applyFont="1" applyFill="1" applyBorder="1"/>
    <xf numFmtId="0" fontId="3" fillId="0" borderId="0" xfId="3" applyFont="1" applyFill="1" applyBorder="1"/>
    <xf numFmtId="164" fontId="3" fillId="0" borderId="0" xfId="1" applyNumberFormat="1" applyFont="1" applyFill="1" applyBorder="1"/>
    <xf numFmtId="165" fontId="3" fillId="0" borderId="0" xfId="1" applyNumberFormat="1" applyFont="1" applyFill="1" applyBorder="1"/>
    <xf numFmtId="0" fontId="3" fillId="3" borderId="0" xfId="3" applyFont="1" applyFill="1" applyBorder="1"/>
    <xf numFmtId="49" fontId="3" fillId="3" borderId="0" xfId="0" applyNumberFormat="1" applyFont="1" applyFill="1"/>
    <xf numFmtId="0" fontId="0" fillId="3" borderId="0" xfId="0" applyFill="1"/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vertical="top"/>
    </xf>
    <xf numFmtId="0" fontId="3" fillId="3" borderId="0" xfId="3" applyFont="1" applyFill="1"/>
    <xf numFmtId="165" fontId="7" fillId="2" borderId="1" xfId="1" applyNumberFormat="1" applyFont="1" applyFill="1" applyBorder="1" applyAlignment="1">
      <alignment horizontal="center" vertical="center" wrapText="1"/>
    </xf>
    <xf numFmtId="0" fontId="2" fillId="0" borderId="0" xfId="6" applyFont="1" applyFill="1" applyBorder="1" applyAlignment="1">
      <alignment horizontal="center" vertical="center"/>
    </xf>
    <xf numFmtId="0" fontId="5" fillId="3" borderId="0" xfId="7" applyFont="1" applyFill="1" applyBorder="1" applyAlignment="1">
      <alignment horizontal="left" vertical="center"/>
    </xf>
    <xf numFmtId="0" fontId="5" fillId="3" borderId="0" xfId="7" applyFont="1" applyFill="1" applyBorder="1" applyAlignment="1">
      <alignment horizontal="left" vertical="center" indent="2"/>
    </xf>
    <xf numFmtId="0" fontId="5" fillId="3" borderId="0" xfId="7" applyFont="1" applyFill="1" applyBorder="1" applyAlignment="1">
      <alignment horizontal="left" vertical="center" indent="3"/>
    </xf>
    <xf numFmtId="0" fontId="5" fillId="3" borderId="6" xfId="7" applyFont="1" applyFill="1" applyBorder="1" applyAlignment="1">
      <alignment horizontal="left" vertical="center" indent="3"/>
    </xf>
    <xf numFmtId="164" fontId="2" fillId="0" borderId="2" xfId="1" applyNumberFormat="1" applyFont="1" applyFill="1" applyBorder="1" applyAlignment="1">
      <alignment horizontal="right" vertical="center" wrapText="1"/>
    </xf>
    <xf numFmtId="43" fontId="2" fillId="0" borderId="2" xfId="1" applyNumberFormat="1" applyFont="1" applyFill="1" applyBorder="1" applyAlignment="1">
      <alignment horizontal="right" vertical="center" wrapText="1"/>
    </xf>
    <xf numFmtId="165" fontId="2" fillId="0" borderId="3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43" fontId="5" fillId="0" borderId="4" xfId="1" applyNumberFormat="1" applyFont="1" applyFill="1" applyBorder="1" applyAlignment="1">
      <alignment horizontal="right" vertical="center" wrapText="1"/>
    </xf>
    <xf numFmtId="165" fontId="5" fillId="0" borderId="5" xfId="1" applyNumberFormat="1" applyFont="1" applyFill="1" applyBorder="1" applyAlignment="1">
      <alignment horizontal="right" vertical="center" wrapText="1"/>
    </xf>
    <xf numFmtId="165" fontId="2" fillId="0" borderId="5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/>
    </xf>
    <xf numFmtId="43" fontId="2" fillId="0" borderId="4" xfId="1" applyNumberFormat="1" applyFont="1" applyFill="1" applyBorder="1" applyAlignment="1">
      <alignment horizontal="right" vertical="center" wrapText="1"/>
    </xf>
    <xf numFmtId="164" fontId="5" fillId="0" borderId="7" xfId="1" applyNumberFormat="1" applyFont="1" applyFill="1" applyBorder="1" applyAlignment="1">
      <alignment horizontal="right" vertical="center" wrapText="1"/>
    </xf>
    <xf numFmtId="43" fontId="5" fillId="0" borderId="7" xfId="1" applyNumberFormat="1" applyFont="1" applyFill="1" applyBorder="1" applyAlignment="1">
      <alignment horizontal="right" vertical="center" wrapText="1"/>
    </xf>
    <xf numFmtId="165" fontId="5" fillId="0" borderId="8" xfId="1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0" borderId="0" xfId="3" applyFont="1" applyFill="1" applyBorder="1" applyAlignment="1"/>
    <xf numFmtId="0" fontId="3" fillId="0" borderId="9" xfId="3" applyFont="1" applyBorder="1" applyAlignment="1">
      <alignment horizontal="left" wrapText="1"/>
    </xf>
    <xf numFmtId="0" fontId="2" fillId="0" borderId="0" xfId="2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/>
    </xf>
  </cellXfs>
  <cellStyles count="12">
    <cellStyle name="Millares" xfId="1" builtinId="3"/>
    <cellStyle name="Normal" xfId="0" builtinId="0"/>
    <cellStyle name="Normal 2" xfId="3"/>
    <cellStyle name="style1748973785165" xfId="2"/>
    <cellStyle name="style1748973787930" xfId="5"/>
    <cellStyle name="style1748973788024" xfId="7"/>
    <cellStyle name="style1748973788243" xfId="6"/>
    <cellStyle name="style1748973788321" xfId="8"/>
    <cellStyle name="style1748973788774" xfId="9"/>
    <cellStyle name="style1748973788868" xfId="10"/>
    <cellStyle name="style1749130342627" xfId="4"/>
    <cellStyle name="style1749130345081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395</xdr:row>
      <xdr:rowOff>57151</xdr:rowOff>
    </xdr:from>
    <xdr:to>
      <xdr:col>0</xdr:col>
      <xdr:colOff>381000</xdr:colOff>
      <xdr:row>397</xdr:row>
      <xdr:rowOff>142876</xdr:rowOff>
    </xdr:to>
    <xdr:sp macro="" textlink="">
      <xdr:nvSpPr>
        <xdr:cNvPr id="2" name="Cerrar llave 1"/>
        <xdr:cNvSpPr/>
      </xdr:nvSpPr>
      <xdr:spPr>
        <a:xfrm>
          <a:off x="297181" y="113652301"/>
          <a:ext cx="83819" cy="4667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9"/>
  <sheetViews>
    <sheetView showGridLines="0" tabSelected="1" zoomScale="85" zoomScaleNormal="85" zoomScaleSheetLayoutView="115" workbookViewId="0">
      <selection activeCell="H10" sqref="H10"/>
    </sheetView>
  </sheetViews>
  <sheetFormatPr baseColWidth="10" defaultColWidth="9.140625" defaultRowHeight="12.75" x14ac:dyDescent="0.2"/>
  <cols>
    <col min="1" max="1" width="37.140625" style="5" customWidth="1"/>
    <col min="2" max="2" width="15" style="6" customWidth="1"/>
    <col min="3" max="5" width="15" style="7" customWidth="1"/>
    <col min="6" max="6" width="15" style="6" customWidth="1"/>
    <col min="7" max="16384" width="9.140625" style="5"/>
  </cols>
  <sheetData>
    <row r="1" spans="1:7" s="1" customFormat="1" ht="60" customHeight="1" x14ac:dyDescent="0.2">
      <c r="A1" s="37" t="s">
        <v>375</v>
      </c>
      <c r="B1" s="37"/>
      <c r="C1" s="37"/>
      <c r="D1" s="37"/>
      <c r="E1" s="37"/>
      <c r="F1" s="37"/>
    </row>
    <row r="2" spans="1:7" s="3" customFormat="1" ht="30" customHeight="1" x14ac:dyDescent="0.2">
      <c r="A2" s="38" t="s">
        <v>0</v>
      </c>
      <c r="B2" s="39" t="s">
        <v>1</v>
      </c>
      <c r="C2" s="40" t="s">
        <v>372</v>
      </c>
      <c r="D2" s="40"/>
      <c r="E2" s="40"/>
      <c r="F2" s="39" t="s">
        <v>377</v>
      </c>
      <c r="G2" s="2"/>
    </row>
    <row r="3" spans="1:7" s="3" customFormat="1" ht="30" customHeight="1" x14ac:dyDescent="0.2">
      <c r="A3" s="38"/>
      <c r="B3" s="39"/>
      <c r="C3" s="14" t="s">
        <v>2</v>
      </c>
      <c r="D3" s="14" t="s">
        <v>3</v>
      </c>
      <c r="E3" s="14" t="s">
        <v>4</v>
      </c>
      <c r="F3" s="39"/>
      <c r="G3" s="2"/>
    </row>
    <row r="4" spans="1:7" s="4" customFormat="1" ht="21" customHeight="1" x14ac:dyDescent="0.2">
      <c r="A4" s="15" t="s">
        <v>330</v>
      </c>
      <c r="B4" s="20">
        <f>SUM(B5+B33+B71+B89+B175+B188+B204+B220+B244+B290+B335+B338+B342)</f>
        <v>2728</v>
      </c>
      <c r="C4" s="21">
        <f>SUM(C5+C33+C71+C89+C175+C188+C204+C220+C244+C290+C335+C338+C342)</f>
        <v>175.7378776379999</v>
      </c>
      <c r="D4" s="21">
        <f>SUM(D5+D33+D71+D89+D175+D188+D204+D220+D244+D290+D335+D338+D342)</f>
        <v>6.2407056564068997</v>
      </c>
      <c r="E4" s="21">
        <f>SUM(E5+E33+E71+E89+E175+E188+E204+E220+E244+E290+E335+E338+E342)</f>
        <v>0.29999999999999993</v>
      </c>
      <c r="F4" s="22">
        <f>SUM(F5+F33+F71+F89+F175+F188+F204+F220+F244+F290+F335+F338+F342)</f>
        <v>33232.197999999989</v>
      </c>
    </row>
    <row r="5" spans="1:7" ht="21" customHeight="1" x14ac:dyDescent="0.2">
      <c r="A5" s="16" t="s">
        <v>5</v>
      </c>
      <c r="B5" s="20">
        <f>SUM(B6+B9+B22+B26)</f>
        <v>80</v>
      </c>
      <c r="C5" s="21">
        <f>SUM(C6+C9+C22+C26)</f>
        <v>2.9869309570000002</v>
      </c>
      <c r="D5" s="21">
        <f t="shared" ref="D5:F5" si="0">SUM(D6+D9+D22+D26)</f>
        <v>0.73847826266666661</v>
      </c>
      <c r="E5" s="21">
        <f t="shared" si="0"/>
        <v>0</v>
      </c>
      <c r="F5" s="22">
        <f t="shared" si="0"/>
        <v>995.28399999999999</v>
      </c>
    </row>
    <row r="6" spans="1:7" ht="15" customHeight="1" x14ac:dyDescent="0.2">
      <c r="A6" s="17" t="s">
        <v>5</v>
      </c>
      <c r="B6" s="20">
        <v>2</v>
      </c>
      <c r="C6" s="21">
        <v>3.9999999999999994E-2</v>
      </c>
      <c r="D6" s="21">
        <v>0</v>
      </c>
      <c r="E6" s="21">
        <v>0</v>
      </c>
      <c r="F6" s="22">
        <v>0.57000000000000006</v>
      </c>
    </row>
    <row r="7" spans="1:7" ht="15" customHeight="1" x14ac:dyDescent="0.2">
      <c r="A7" s="18" t="s">
        <v>326</v>
      </c>
      <c r="B7" s="23">
        <v>1</v>
      </c>
      <c r="C7" s="24">
        <v>0.01</v>
      </c>
      <c r="D7" s="24">
        <v>0</v>
      </c>
      <c r="E7" s="24">
        <v>0</v>
      </c>
      <c r="F7" s="25">
        <v>6.0000000000000001E-3</v>
      </c>
      <c r="G7" s="8" t="s">
        <v>325</v>
      </c>
    </row>
    <row r="8" spans="1:7" ht="15" customHeight="1" x14ac:dyDescent="0.2">
      <c r="A8" s="18" t="s">
        <v>6</v>
      </c>
      <c r="B8" s="23">
        <v>1</v>
      </c>
      <c r="C8" s="24">
        <v>0.03</v>
      </c>
      <c r="D8" s="24">
        <v>0</v>
      </c>
      <c r="E8" s="24">
        <v>0</v>
      </c>
      <c r="F8" s="25">
        <v>0.56400000000000006</v>
      </c>
    </row>
    <row r="9" spans="1:7" ht="15" customHeight="1" x14ac:dyDescent="0.2">
      <c r="A9" s="17" t="s">
        <v>7</v>
      </c>
      <c r="B9" s="20">
        <v>48</v>
      </c>
      <c r="C9" s="21">
        <v>1.7874168860000004</v>
      </c>
      <c r="D9" s="21">
        <v>0.6511329933333333</v>
      </c>
      <c r="E9" s="21">
        <v>0</v>
      </c>
      <c r="F9" s="22">
        <v>828.28800000000001</v>
      </c>
    </row>
    <row r="10" spans="1:7" ht="15" customHeight="1" x14ac:dyDescent="0.2">
      <c r="A10" s="18" t="s">
        <v>336</v>
      </c>
      <c r="B10" s="23">
        <v>4</v>
      </c>
      <c r="C10" s="24">
        <v>1.7672634999999999E-2</v>
      </c>
      <c r="D10" s="24">
        <v>0</v>
      </c>
      <c r="E10" s="24">
        <v>0</v>
      </c>
      <c r="F10" s="25">
        <v>0.19800000000000001</v>
      </c>
    </row>
    <row r="11" spans="1:7" ht="15" customHeight="1" x14ac:dyDescent="0.2">
      <c r="A11" s="18" t="s">
        <v>8</v>
      </c>
      <c r="B11" s="23">
        <v>1</v>
      </c>
      <c r="C11" s="24">
        <v>0.26</v>
      </c>
      <c r="D11" s="24">
        <v>5.2000000000000005E-2</v>
      </c>
      <c r="E11" s="24">
        <v>0</v>
      </c>
      <c r="F11" s="25">
        <v>0.48</v>
      </c>
    </row>
    <row r="12" spans="1:7" ht="15" customHeight="1" x14ac:dyDescent="0.2">
      <c r="A12" s="18" t="s">
        <v>9</v>
      </c>
      <c r="B12" s="23">
        <v>16</v>
      </c>
      <c r="C12" s="24">
        <v>0.18836317299999999</v>
      </c>
      <c r="D12" s="24">
        <v>2.5172634333333332E-2</v>
      </c>
      <c r="E12" s="24">
        <v>0</v>
      </c>
      <c r="F12" s="25">
        <v>21.541999999999998</v>
      </c>
    </row>
    <row r="13" spans="1:7" ht="15" customHeight="1" x14ac:dyDescent="0.2">
      <c r="A13" s="18" t="s">
        <v>10</v>
      </c>
      <c r="B13" s="23">
        <v>8</v>
      </c>
      <c r="C13" s="24">
        <v>0.16278772500000002</v>
      </c>
      <c r="D13" s="24">
        <v>5.5172635000000005E-2</v>
      </c>
      <c r="E13" s="24">
        <v>0</v>
      </c>
      <c r="F13" s="25">
        <v>1.272</v>
      </c>
    </row>
    <row r="14" spans="1:7" ht="15" customHeight="1" x14ac:dyDescent="0.2">
      <c r="A14" s="18" t="s">
        <v>11</v>
      </c>
      <c r="B14" s="23">
        <v>1</v>
      </c>
      <c r="C14" s="24">
        <v>0.01</v>
      </c>
      <c r="D14" s="24">
        <v>0</v>
      </c>
      <c r="E14" s="24">
        <v>0</v>
      </c>
      <c r="F14" s="25">
        <v>0.3</v>
      </c>
    </row>
    <row r="15" spans="1:7" ht="15" customHeight="1" x14ac:dyDescent="0.2">
      <c r="A15" s="18" t="s">
        <v>12</v>
      </c>
      <c r="B15" s="23">
        <v>3</v>
      </c>
      <c r="C15" s="24">
        <v>4.2557544999999995E-2</v>
      </c>
      <c r="D15" s="24">
        <v>6.0000000000000001E-3</v>
      </c>
      <c r="E15" s="24">
        <v>0</v>
      </c>
      <c r="F15" s="25">
        <v>3.4999999999999996</v>
      </c>
    </row>
    <row r="16" spans="1:7" ht="15" customHeight="1" x14ac:dyDescent="0.2">
      <c r="A16" s="18" t="s">
        <v>13</v>
      </c>
      <c r="B16" s="23">
        <v>2</v>
      </c>
      <c r="C16" s="24">
        <v>5.5115089999999999E-2</v>
      </c>
      <c r="D16" s="24">
        <v>0</v>
      </c>
      <c r="E16" s="24">
        <v>0</v>
      </c>
      <c r="F16" s="25">
        <v>0.24</v>
      </c>
    </row>
    <row r="17" spans="1:6" ht="15" customHeight="1" x14ac:dyDescent="0.2">
      <c r="A17" s="18" t="s">
        <v>14</v>
      </c>
      <c r="B17" s="23">
        <v>4</v>
      </c>
      <c r="C17" s="24">
        <v>2.0460358000000001E-2</v>
      </c>
      <c r="D17" s="24">
        <v>7.6726339999999994E-3</v>
      </c>
      <c r="E17" s="24">
        <v>0</v>
      </c>
      <c r="F17" s="25">
        <v>0.03</v>
      </c>
    </row>
    <row r="18" spans="1:6" ht="15" customHeight="1" x14ac:dyDescent="0.2">
      <c r="A18" s="18" t="s">
        <v>15</v>
      </c>
      <c r="B18" s="23">
        <v>4</v>
      </c>
      <c r="C18" s="24">
        <v>1.0102301800000002</v>
      </c>
      <c r="D18" s="24">
        <v>0.50255754500000005</v>
      </c>
      <c r="E18" s="24">
        <v>0</v>
      </c>
      <c r="F18" s="25">
        <v>800.42599999999982</v>
      </c>
    </row>
    <row r="19" spans="1:6" ht="15" customHeight="1" x14ac:dyDescent="0.2">
      <c r="A19" s="18" t="s">
        <v>16</v>
      </c>
      <c r="B19" s="23">
        <v>1</v>
      </c>
      <c r="C19" s="24">
        <v>2.557545E-3</v>
      </c>
      <c r="D19" s="24">
        <v>0</v>
      </c>
      <c r="E19" s="24">
        <v>0</v>
      </c>
      <c r="F19" s="25">
        <v>0</v>
      </c>
    </row>
    <row r="20" spans="1:6" ht="15" customHeight="1" x14ac:dyDescent="0.2">
      <c r="A20" s="18" t="s">
        <v>17</v>
      </c>
      <c r="B20" s="23">
        <v>1</v>
      </c>
      <c r="C20" s="24">
        <v>2.557545E-3</v>
      </c>
      <c r="D20" s="24">
        <v>0</v>
      </c>
      <c r="E20" s="24">
        <v>0</v>
      </c>
      <c r="F20" s="25">
        <v>0</v>
      </c>
    </row>
    <row r="21" spans="1:6" ht="15" customHeight="1" x14ac:dyDescent="0.2">
      <c r="A21" s="18" t="s">
        <v>18</v>
      </c>
      <c r="B21" s="23">
        <v>3</v>
      </c>
      <c r="C21" s="24">
        <v>1.5115090000000001E-2</v>
      </c>
      <c r="D21" s="24">
        <v>2.557545E-3</v>
      </c>
      <c r="E21" s="24">
        <v>0</v>
      </c>
      <c r="F21" s="25">
        <v>0.30000000000000004</v>
      </c>
    </row>
    <row r="22" spans="1:6" ht="15" customHeight="1" x14ac:dyDescent="0.2">
      <c r="A22" s="17" t="s">
        <v>19</v>
      </c>
      <c r="B22" s="20">
        <v>6</v>
      </c>
      <c r="C22" s="21">
        <v>5.790281399999999E-2</v>
      </c>
      <c r="D22" s="21">
        <v>3.0115089999999994E-2</v>
      </c>
      <c r="E22" s="21">
        <v>0</v>
      </c>
      <c r="F22" s="22">
        <v>0.97799999999999998</v>
      </c>
    </row>
    <row r="23" spans="1:6" ht="15" customHeight="1" x14ac:dyDescent="0.2">
      <c r="A23" s="18" t="s">
        <v>337</v>
      </c>
      <c r="B23" s="23">
        <v>1</v>
      </c>
      <c r="C23" s="24">
        <v>0.01</v>
      </c>
      <c r="D23" s="24">
        <v>4.0000000000000001E-3</v>
      </c>
      <c r="E23" s="24">
        <v>0</v>
      </c>
      <c r="F23" s="25">
        <v>2.4E-2</v>
      </c>
    </row>
    <row r="24" spans="1:6" ht="15" customHeight="1" x14ac:dyDescent="0.2">
      <c r="A24" s="18" t="s">
        <v>20</v>
      </c>
      <c r="B24" s="23">
        <v>4</v>
      </c>
      <c r="C24" s="24">
        <v>4.2787723999999999E-2</v>
      </c>
      <c r="D24" s="24">
        <v>2.0999999999999998E-2</v>
      </c>
      <c r="E24" s="24">
        <v>0</v>
      </c>
      <c r="F24" s="25">
        <v>0.95399999999999996</v>
      </c>
    </row>
    <row r="25" spans="1:6" ht="15" customHeight="1" x14ac:dyDescent="0.2">
      <c r="A25" s="18" t="s">
        <v>21</v>
      </c>
      <c r="B25" s="23">
        <v>1</v>
      </c>
      <c r="C25" s="24">
        <v>5.1150900000000001E-3</v>
      </c>
      <c r="D25" s="24">
        <v>5.1150900000000001E-3</v>
      </c>
      <c r="E25" s="24">
        <v>0</v>
      </c>
      <c r="F25" s="25">
        <v>0</v>
      </c>
    </row>
    <row r="26" spans="1:6" ht="15" customHeight="1" x14ac:dyDescent="0.2">
      <c r="A26" s="17" t="s">
        <v>22</v>
      </c>
      <c r="B26" s="20">
        <v>24</v>
      </c>
      <c r="C26" s="21">
        <v>1.1016112570000001</v>
      </c>
      <c r="D26" s="21">
        <v>5.7230179333333325E-2</v>
      </c>
      <c r="E26" s="21">
        <v>0</v>
      </c>
      <c r="F26" s="22">
        <v>165.44799999999998</v>
      </c>
    </row>
    <row r="27" spans="1:6" ht="15" customHeight="1" x14ac:dyDescent="0.2">
      <c r="A27" s="18" t="s">
        <v>338</v>
      </c>
      <c r="B27" s="23">
        <v>2</v>
      </c>
      <c r="C27" s="24">
        <v>1.023018E-2</v>
      </c>
      <c r="D27" s="24">
        <v>0</v>
      </c>
      <c r="E27" s="24">
        <v>0</v>
      </c>
      <c r="F27" s="25">
        <v>9.6000000000000002E-2</v>
      </c>
    </row>
    <row r="28" spans="1:6" ht="15" customHeight="1" x14ac:dyDescent="0.2">
      <c r="A28" s="18" t="s">
        <v>23</v>
      </c>
      <c r="B28" s="23">
        <v>2</v>
      </c>
      <c r="C28" s="24">
        <v>1.5115090000000001E-2</v>
      </c>
      <c r="D28" s="24">
        <v>0</v>
      </c>
      <c r="E28" s="24">
        <v>0</v>
      </c>
      <c r="F28" s="25">
        <v>0.21</v>
      </c>
    </row>
    <row r="29" spans="1:6" ht="15" customHeight="1" x14ac:dyDescent="0.2">
      <c r="A29" s="18" t="s">
        <v>24</v>
      </c>
      <c r="B29" s="23">
        <v>1</v>
      </c>
      <c r="C29" s="24">
        <v>7.6726340000000002E-3</v>
      </c>
      <c r="D29" s="24">
        <v>0</v>
      </c>
      <c r="E29" s="24">
        <v>0</v>
      </c>
      <c r="F29" s="25">
        <v>0</v>
      </c>
    </row>
    <row r="30" spans="1:6" ht="15" customHeight="1" x14ac:dyDescent="0.2">
      <c r="A30" s="18" t="s">
        <v>25</v>
      </c>
      <c r="B30" s="23">
        <v>2</v>
      </c>
      <c r="C30" s="24">
        <v>6.511509E-2</v>
      </c>
      <c r="D30" s="24">
        <v>0</v>
      </c>
      <c r="E30" s="24">
        <v>0</v>
      </c>
      <c r="F30" s="25">
        <v>0.84</v>
      </c>
    </row>
    <row r="31" spans="1:6" ht="15" customHeight="1" x14ac:dyDescent="0.2">
      <c r="A31" s="18" t="s">
        <v>26</v>
      </c>
      <c r="B31" s="23">
        <v>5</v>
      </c>
      <c r="C31" s="24">
        <v>0.132787724</v>
      </c>
      <c r="D31" s="24">
        <v>2.4672634333333335E-2</v>
      </c>
      <c r="E31" s="24">
        <v>0</v>
      </c>
      <c r="F31" s="25">
        <v>3.2800000000000002</v>
      </c>
    </row>
    <row r="32" spans="1:6" ht="15" customHeight="1" x14ac:dyDescent="0.2">
      <c r="A32" s="18" t="s">
        <v>27</v>
      </c>
      <c r="B32" s="23">
        <v>12</v>
      </c>
      <c r="C32" s="24">
        <v>0.87069053900000015</v>
      </c>
      <c r="D32" s="24">
        <v>3.2557544999999993E-2</v>
      </c>
      <c r="E32" s="24">
        <v>0</v>
      </c>
      <c r="F32" s="25">
        <v>161.02199999999999</v>
      </c>
    </row>
    <row r="33" spans="1:6" ht="21" customHeight="1" x14ac:dyDescent="0.2">
      <c r="A33" s="16" t="s">
        <v>28</v>
      </c>
      <c r="B33" s="20">
        <f>SUM(B34+B37+B46+B52+B54+B56)</f>
        <v>706</v>
      </c>
      <c r="C33" s="21">
        <f t="shared" ref="C33" si="1">SUM(C34+C37+C46+C52+C54+C56)</f>
        <v>8.4794886030000018</v>
      </c>
      <c r="D33" s="21">
        <f t="shared" ref="D33" si="2">SUM(D34+D37+D46+D52+D54+D56)</f>
        <v>0.82179082176209339</v>
      </c>
      <c r="E33" s="21">
        <f t="shared" ref="E33" si="3">SUM(E34+E37+E46+E52+E54+E56)</f>
        <v>0</v>
      </c>
      <c r="F33" s="26">
        <v>465.02800000000025</v>
      </c>
    </row>
    <row r="34" spans="1:6" ht="15" customHeight="1" x14ac:dyDescent="0.2">
      <c r="A34" s="17" t="s">
        <v>29</v>
      </c>
      <c r="B34" s="20">
        <v>2</v>
      </c>
      <c r="C34" s="21">
        <v>1.5345268E-2</v>
      </c>
      <c r="D34" s="21">
        <v>0</v>
      </c>
      <c r="E34" s="21">
        <v>0</v>
      </c>
      <c r="F34" s="22">
        <v>3.6000000000000004E-2</v>
      </c>
    </row>
    <row r="35" spans="1:6" ht="15" customHeight="1" x14ac:dyDescent="0.2">
      <c r="A35" s="18" t="s">
        <v>30</v>
      </c>
      <c r="B35" s="23">
        <v>1</v>
      </c>
      <c r="C35" s="24">
        <v>7.6726340000000002E-3</v>
      </c>
      <c r="D35" s="24">
        <v>0</v>
      </c>
      <c r="E35" s="24">
        <v>0</v>
      </c>
      <c r="F35" s="25">
        <v>3.6000000000000004E-2</v>
      </c>
    </row>
    <row r="36" spans="1:6" ht="15" customHeight="1" x14ac:dyDescent="0.2">
      <c r="A36" s="18" t="s">
        <v>31</v>
      </c>
      <c r="B36" s="23">
        <v>1</v>
      </c>
      <c r="C36" s="24">
        <v>7.6726340000000002E-3</v>
      </c>
      <c r="D36" s="24">
        <v>0</v>
      </c>
      <c r="E36" s="24">
        <v>0</v>
      </c>
      <c r="F36" s="25">
        <v>0</v>
      </c>
    </row>
    <row r="37" spans="1:6" ht="15" customHeight="1" x14ac:dyDescent="0.2">
      <c r="A37" s="17" t="s">
        <v>32</v>
      </c>
      <c r="B37" s="20">
        <v>231</v>
      </c>
      <c r="C37" s="21">
        <v>4.4691304630000026</v>
      </c>
      <c r="D37" s="21">
        <v>0.43050779852399784</v>
      </c>
      <c r="E37" s="21">
        <v>0</v>
      </c>
      <c r="F37" s="22">
        <v>279.41399999999993</v>
      </c>
    </row>
    <row r="38" spans="1:6" ht="15" customHeight="1" x14ac:dyDescent="0.2">
      <c r="A38" s="18" t="s">
        <v>33</v>
      </c>
      <c r="B38" s="23">
        <v>37</v>
      </c>
      <c r="C38" s="24">
        <v>0.22043478799999996</v>
      </c>
      <c r="D38" s="24">
        <v>2.8845268333333333E-2</v>
      </c>
      <c r="E38" s="24">
        <v>0</v>
      </c>
      <c r="F38" s="25">
        <v>27.302000000000003</v>
      </c>
    </row>
    <row r="39" spans="1:6" ht="15" customHeight="1" x14ac:dyDescent="0.2">
      <c r="A39" s="18" t="s">
        <v>34</v>
      </c>
      <c r="B39" s="23">
        <v>2</v>
      </c>
      <c r="C39" s="24">
        <v>1.2787724E-2</v>
      </c>
      <c r="D39" s="24">
        <v>1.0230179000000001E-2</v>
      </c>
      <c r="E39" s="24">
        <v>0</v>
      </c>
      <c r="F39" s="25">
        <v>6.0000000000000001E-3</v>
      </c>
    </row>
    <row r="40" spans="1:6" ht="15" customHeight="1" x14ac:dyDescent="0.2">
      <c r="A40" s="18" t="s">
        <v>35</v>
      </c>
      <c r="B40" s="23">
        <v>99</v>
      </c>
      <c r="C40" s="24">
        <v>2.8683120290000006</v>
      </c>
      <c r="D40" s="24">
        <v>0.27626324428157362</v>
      </c>
      <c r="E40" s="24">
        <v>0</v>
      </c>
      <c r="F40" s="25">
        <v>209.67200000000003</v>
      </c>
    </row>
    <row r="41" spans="1:6" ht="15" customHeight="1" x14ac:dyDescent="0.2">
      <c r="A41" s="18" t="s">
        <v>36</v>
      </c>
      <c r="B41" s="23">
        <v>3</v>
      </c>
      <c r="C41" s="24">
        <v>5.5345268000000003E-2</v>
      </c>
      <c r="D41" s="24">
        <v>7.6726339999999994E-3</v>
      </c>
      <c r="E41" s="24">
        <v>0</v>
      </c>
      <c r="F41" s="25">
        <v>0.43199999999999994</v>
      </c>
    </row>
    <row r="42" spans="1:6" ht="15" customHeight="1" x14ac:dyDescent="0.2">
      <c r="A42" s="18" t="s">
        <v>37</v>
      </c>
      <c r="B42" s="23">
        <v>1</v>
      </c>
      <c r="C42" s="24">
        <v>0.01</v>
      </c>
      <c r="D42" s="24">
        <v>0.01</v>
      </c>
      <c r="E42" s="24">
        <v>0</v>
      </c>
      <c r="F42" s="25">
        <v>0</v>
      </c>
    </row>
    <row r="43" spans="1:6" ht="15" customHeight="1" x14ac:dyDescent="0.2">
      <c r="A43" s="18" t="s">
        <v>38</v>
      </c>
      <c r="B43" s="23">
        <v>39</v>
      </c>
      <c r="C43" s="24">
        <v>0.30787724200000016</v>
      </c>
      <c r="D43" s="24">
        <v>3.3569479666666673E-2</v>
      </c>
      <c r="E43" s="24">
        <v>0</v>
      </c>
      <c r="F43" s="25">
        <v>21.270000000000003</v>
      </c>
    </row>
    <row r="44" spans="1:6" ht="15" customHeight="1" x14ac:dyDescent="0.2">
      <c r="A44" s="18" t="s">
        <v>39</v>
      </c>
      <c r="B44" s="23">
        <v>14</v>
      </c>
      <c r="C44" s="24">
        <v>0.20370844199999996</v>
      </c>
      <c r="D44" s="24">
        <v>5.3696814242424236E-2</v>
      </c>
      <c r="E44" s="24">
        <v>0</v>
      </c>
      <c r="F44" s="25">
        <v>1.536</v>
      </c>
    </row>
    <row r="45" spans="1:6" ht="15" customHeight="1" x14ac:dyDescent="0.2">
      <c r="A45" s="18" t="s">
        <v>40</v>
      </c>
      <c r="B45" s="23">
        <v>36</v>
      </c>
      <c r="C45" s="24">
        <v>0.79066497000000013</v>
      </c>
      <c r="D45" s="24">
        <v>1.0230179000000001E-2</v>
      </c>
      <c r="E45" s="24">
        <v>0</v>
      </c>
      <c r="F45" s="25">
        <v>19.195999999999998</v>
      </c>
    </row>
    <row r="46" spans="1:6" ht="15" customHeight="1" x14ac:dyDescent="0.2">
      <c r="A46" s="17" t="s">
        <v>41</v>
      </c>
      <c r="B46" s="20">
        <v>98</v>
      </c>
      <c r="C46" s="21">
        <v>0.75202047800000005</v>
      </c>
      <c r="D46" s="21">
        <v>0.10123930066666666</v>
      </c>
      <c r="E46" s="21">
        <v>0</v>
      </c>
      <c r="F46" s="22">
        <v>37.231999999999992</v>
      </c>
    </row>
    <row r="47" spans="1:6" ht="15" customHeight="1" x14ac:dyDescent="0.2">
      <c r="A47" s="18" t="s">
        <v>42</v>
      </c>
      <c r="B47" s="23">
        <v>35</v>
      </c>
      <c r="C47" s="24">
        <v>0.16787724500000001</v>
      </c>
      <c r="D47" s="24">
        <v>0</v>
      </c>
      <c r="E47" s="24">
        <v>0</v>
      </c>
      <c r="F47" s="25">
        <v>16.761999999999997</v>
      </c>
    </row>
    <row r="48" spans="1:6" ht="15" customHeight="1" x14ac:dyDescent="0.2">
      <c r="A48" s="18" t="s">
        <v>43</v>
      </c>
      <c r="B48" s="23">
        <v>2</v>
      </c>
      <c r="C48" s="24">
        <v>1.7672634E-2</v>
      </c>
      <c r="D48" s="24">
        <v>0</v>
      </c>
      <c r="E48" s="24">
        <v>0</v>
      </c>
      <c r="F48" s="25">
        <v>0.29400000000000004</v>
      </c>
    </row>
    <row r="49" spans="1:6" ht="15" customHeight="1" x14ac:dyDescent="0.2">
      <c r="A49" s="18" t="s">
        <v>44</v>
      </c>
      <c r="B49" s="23">
        <v>47</v>
      </c>
      <c r="C49" s="24">
        <v>0.43043479100000009</v>
      </c>
      <c r="D49" s="24">
        <v>7.8072633999999988E-2</v>
      </c>
      <c r="E49" s="24">
        <v>0</v>
      </c>
      <c r="F49" s="25">
        <v>13.986000000000006</v>
      </c>
    </row>
    <row r="50" spans="1:6" ht="15" customHeight="1" x14ac:dyDescent="0.2">
      <c r="A50" s="18" t="s">
        <v>45</v>
      </c>
      <c r="B50" s="23">
        <v>11</v>
      </c>
      <c r="C50" s="24">
        <v>0.10092071799999999</v>
      </c>
      <c r="D50" s="24">
        <v>1.2499999999999999E-2</v>
      </c>
      <c r="E50" s="24">
        <v>0</v>
      </c>
      <c r="F50" s="25">
        <v>5.8000000000000007</v>
      </c>
    </row>
    <row r="51" spans="1:6" ht="15" customHeight="1" x14ac:dyDescent="0.2">
      <c r="A51" s="18" t="s">
        <v>46</v>
      </c>
      <c r="B51" s="23">
        <v>3</v>
      </c>
      <c r="C51" s="24">
        <v>3.5115090000000002E-2</v>
      </c>
      <c r="D51" s="24">
        <v>1.0666666666666668E-2</v>
      </c>
      <c r="E51" s="24">
        <v>0</v>
      </c>
      <c r="F51" s="25">
        <v>0.39</v>
      </c>
    </row>
    <row r="52" spans="1:6" ht="15" customHeight="1" x14ac:dyDescent="0.2">
      <c r="A52" s="17" t="s">
        <v>47</v>
      </c>
      <c r="B52" s="20">
        <v>15</v>
      </c>
      <c r="C52" s="21">
        <v>0.103478262</v>
      </c>
      <c r="D52" s="21">
        <v>0</v>
      </c>
      <c r="E52" s="21">
        <v>0</v>
      </c>
      <c r="F52" s="22">
        <v>4.1340000000000003</v>
      </c>
    </row>
    <row r="53" spans="1:6" ht="15" customHeight="1" x14ac:dyDescent="0.2">
      <c r="A53" s="18" t="s">
        <v>48</v>
      </c>
      <c r="B53" s="23">
        <v>15</v>
      </c>
      <c r="C53" s="24">
        <v>0.103478262</v>
      </c>
      <c r="D53" s="24">
        <v>0</v>
      </c>
      <c r="E53" s="24">
        <v>0</v>
      </c>
      <c r="F53" s="25">
        <v>4.1340000000000003</v>
      </c>
    </row>
    <row r="54" spans="1:6" ht="15" customHeight="1" x14ac:dyDescent="0.2">
      <c r="A54" s="17" t="s">
        <v>49</v>
      </c>
      <c r="B54" s="20">
        <v>31</v>
      </c>
      <c r="C54" s="21">
        <v>0.24695652800000001</v>
      </c>
      <c r="D54" s="21">
        <v>8.0000000000000002E-3</v>
      </c>
      <c r="E54" s="21">
        <v>0</v>
      </c>
      <c r="F54" s="22">
        <v>46.993999999999993</v>
      </c>
    </row>
    <row r="55" spans="1:6" ht="15" customHeight="1" x14ac:dyDescent="0.2">
      <c r="A55" s="18" t="s">
        <v>50</v>
      </c>
      <c r="B55" s="23">
        <v>31</v>
      </c>
      <c r="C55" s="24">
        <v>0.24695652800000001</v>
      </c>
      <c r="D55" s="24">
        <v>8.0000000000000002E-3</v>
      </c>
      <c r="E55" s="24">
        <v>0</v>
      </c>
      <c r="F55" s="25">
        <v>46.993999999999993</v>
      </c>
    </row>
    <row r="56" spans="1:6" ht="15" customHeight="1" x14ac:dyDescent="0.2">
      <c r="A56" s="17" t="s">
        <v>51</v>
      </c>
      <c r="B56" s="20">
        <v>329</v>
      </c>
      <c r="C56" s="21">
        <v>2.8925576039999981</v>
      </c>
      <c r="D56" s="21">
        <v>0.28204372257142885</v>
      </c>
      <c r="E56" s="21">
        <v>0</v>
      </c>
      <c r="F56" s="22">
        <v>97.218000000000032</v>
      </c>
    </row>
    <row r="57" spans="1:6" ht="15" customHeight="1" x14ac:dyDescent="0.2">
      <c r="A57" s="18" t="s">
        <v>339</v>
      </c>
      <c r="B57" s="23">
        <v>5</v>
      </c>
      <c r="C57" s="24">
        <v>6.7672634999999995E-2</v>
      </c>
      <c r="D57" s="24">
        <v>8.5714285714285736E-3</v>
      </c>
      <c r="E57" s="24">
        <v>0</v>
      </c>
      <c r="F57" s="25">
        <v>0.66</v>
      </c>
    </row>
    <row r="58" spans="1:6" ht="15" customHeight="1" x14ac:dyDescent="0.2">
      <c r="A58" s="16" t="s">
        <v>329</v>
      </c>
      <c r="B58" s="23">
        <v>1</v>
      </c>
      <c r="C58" s="24">
        <v>2.557545E-3</v>
      </c>
      <c r="D58" s="24">
        <v>0</v>
      </c>
      <c r="E58" s="24">
        <v>0</v>
      </c>
      <c r="F58" s="25">
        <v>0.12</v>
      </c>
    </row>
    <row r="59" spans="1:6" ht="15" customHeight="1" x14ac:dyDescent="0.2">
      <c r="A59" s="18" t="s">
        <v>52</v>
      </c>
      <c r="B59" s="23">
        <v>145</v>
      </c>
      <c r="C59" s="24">
        <v>0.67222509400000041</v>
      </c>
      <c r="D59" s="24">
        <v>2E-3</v>
      </c>
      <c r="E59" s="24">
        <v>0</v>
      </c>
      <c r="F59" s="25">
        <v>29.532000000000011</v>
      </c>
    </row>
    <row r="60" spans="1:6" ht="15" customHeight="1" x14ac:dyDescent="0.2">
      <c r="A60" s="18" t="s">
        <v>53</v>
      </c>
      <c r="B60" s="23">
        <v>1</v>
      </c>
      <c r="C60" s="24">
        <v>2.557545E-3</v>
      </c>
      <c r="D60" s="24">
        <v>0</v>
      </c>
      <c r="E60" s="24">
        <v>0</v>
      </c>
      <c r="F60" s="25">
        <v>0</v>
      </c>
    </row>
    <row r="61" spans="1:6" ht="15" customHeight="1" x14ac:dyDescent="0.2">
      <c r="A61" s="18" t="s">
        <v>54</v>
      </c>
      <c r="B61" s="23">
        <v>66</v>
      </c>
      <c r="C61" s="24">
        <v>0.46227622699999998</v>
      </c>
      <c r="D61" s="24">
        <v>2.089684633333333E-2</v>
      </c>
      <c r="E61" s="24">
        <v>0</v>
      </c>
      <c r="F61" s="25">
        <v>16.059999999999995</v>
      </c>
    </row>
    <row r="62" spans="1:6" ht="15" customHeight="1" x14ac:dyDescent="0.2">
      <c r="A62" s="18" t="s">
        <v>55</v>
      </c>
      <c r="B62" s="23">
        <v>1</v>
      </c>
      <c r="C62" s="24">
        <v>0.51</v>
      </c>
      <c r="D62" s="24">
        <v>0.1275</v>
      </c>
      <c r="E62" s="24">
        <v>0</v>
      </c>
      <c r="F62" s="25">
        <v>0.45</v>
      </c>
    </row>
    <row r="63" spans="1:6" ht="15" customHeight="1" x14ac:dyDescent="0.2">
      <c r="A63" s="18" t="s">
        <v>56</v>
      </c>
      <c r="B63" s="23">
        <v>3</v>
      </c>
      <c r="C63" s="24">
        <v>4.2557545000000002E-2</v>
      </c>
      <c r="D63" s="24">
        <v>0</v>
      </c>
      <c r="E63" s="24">
        <v>0</v>
      </c>
      <c r="F63" s="25">
        <v>0.15000000000000002</v>
      </c>
    </row>
    <row r="64" spans="1:6" ht="15" customHeight="1" x14ac:dyDescent="0.2">
      <c r="A64" s="18" t="s">
        <v>57</v>
      </c>
      <c r="B64" s="23">
        <v>39</v>
      </c>
      <c r="C64" s="24">
        <v>0.4348593389999999</v>
      </c>
      <c r="D64" s="24">
        <v>2.3499999999999997E-2</v>
      </c>
      <c r="E64" s="24">
        <v>0</v>
      </c>
      <c r="F64" s="25">
        <v>7.2300000000000013</v>
      </c>
    </row>
    <row r="65" spans="1:6" ht="15" customHeight="1" x14ac:dyDescent="0.2">
      <c r="A65" s="18" t="s">
        <v>58</v>
      </c>
      <c r="B65" s="23">
        <v>1</v>
      </c>
      <c r="C65" s="24">
        <v>0.01</v>
      </c>
      <c r="D65" s="24">
        <v>0</v>
      </c>
      <c r="E65" s="24">
        <v>0</v>
      </c>
      <c r="F65" s="25">
        <v>0.36</v>
      </c>
    </row>
    <row r="66" spans="1:6" ht="15" customHeight="1" x14ac:dyDescent="0.2">
      <c r="A66" s="18" t="s">
        <v>59</v>
      </c>
      <c r="B66" s="23">
        <v>1</v>
      </c>
      <c r="C66" s="24">
        <v>7.6726340000000002E-3</v>
      </c>
      <c r="D66" s="24">
        <v>7.6726340000000002E-3</v>
      </c>
      <c r="E66" s="24">
        <v>0</v>
      </c>
      <c r="F66" s="25">
        <v>0</v>
      </c>
    </row>
    <row r="67" spans="1:6" ht="15" customHeight="1" x14ac:dyDescent="0.2">
      <c r="A67" s="18" t="s">
        <v>60</v>
      </c>
      <c r="B67" s="23">
        <v>23</v>
      </c>
      <c r="C67" s="24">
        <v>0.17695652800000003</v>
      </c>
      <c r="D67" s="24">
        <v>4.0115089999999999E-2</v>
      </c>
      <c r="E67" s="24">
        <v>0</v>
      </c>
      <c r="F67" s="25">
        <v>11.459999999999999</v>
      </c>
    </row>
    <row r="68" spans="1:6" ht="15" customHeight="1" x14ac:dyDescent="0.2">
      <c r="A68" s="18" t="s">
        <v>61</v>
      </c>
      <c r="B68" s="23">
        <v>18</v>
      </c>
      <c r="C68" s="24">
        <v>0.22393862200000003</v>
      </c>
      <c r="D68" s="24">
        <v>1.4230178999999999E-2</v>
      </c>
      <c r="E68" s="24">
        <v>0</v>
      </c>
      <c r="F68" s="25">
        <v>21.596</v>
      </c>
    </row>
    <row r="69" spans="1:6" ht="15" customHeight="1" x14ac:dyDescent="0.2">
      <c r="A69" s="18" t="s">
        <v>62</v>
      </c>
      <c r="B69" s="23">
        <v>22</v>
      </c>
      <c r="C69" s="24">
        <v>0.26649616600000003</v>
      </c>
      <c r="D69" s="24">
        <v>3.7557544666666658E-2</v>
      </c>
      <c r="E69" s="24">
        <v>0</v>
      </c>
      <c r="F69" s="25">
        <v>9.14</v>
      </c>
    </row>
    <row r="70" spans="1:6" ht="15" customHeight="1" x14ac:dyDescent="0.2">
      <c r="A70" s="18" t="s">
        <v>63</v>
      </c>
      <c r="B70" s="23">
        <v>3</v>
      </c>
      <c r="C70" s="24">
        <v>1.2787723999999999E-2</v>
      </c>
      <c r="D70" s="24">
        <v>0</v>
      </c>
      <c r="E70" s="24">
        <v>0</v>
      </c>
      <c r="F70" s="25">
        <v>0.46000000000000008</v>
      </c>
    </row>
    <row r="71" spans="1:6" ht="21" customHeight="1" x14ac:dyDescent="0.2">
      <c r="A71" s="16" t="s">
        <v>64</v>
      </c>
      <c r="B71" s="20">
        <f>SUM(B72+B83+B85+B87)</f>
        <v>36</v>
      </c>
      <c r="C71" s="21">
        <f>SUM(C72+C83+C85+C87)</f>
        <v>0.88928389099999994</v>
      </c>
      <c r="D71" s="21">
        <f t="shared" ref="D71:F71" si="4">SUM(D72+D83+D85+D87)</f>
        <v>1.9672633999999994E-2</v>
      </c>
      <c r="E71" s="21">
        <f t="shared" si="4"/>
        <v>0</v>
      </c>
      <c r="F71" s="22">
        <f t="shared" si="4"/>
        <v>35.311999999999983</v>
      </c>
    </row>
    <row r="72" spans="1:6" ht="15" customHeight="1" x14ac:dyDescent="0.2">
      <c r="A72" s="17" t="s">
        <v>64</v>
      </c>
      <c r="B72" s="20">
        <v>31</v>
      </c>
      <c r="C72" s="21">
        <v>0.82393862200000001</v>
      </c>
      <c r="D72" s="21">
        <v>7.6726339999999959E-3</v>
      </c>
      <c r="E72" s="21">
        <v>0</v>
      </c>
      <c r="F72" s="22">
        <v>34.687999999999988</v>
      </c>
    </row>
    <row r="73" spans="1:6" ht="15" customHeight="1" x14ac:dyDescent="0.2">
      <c r="A73" s="18" t="s">
        <v>65</v>
      </c>
      <c r="B73" s="23">
        <v>6</v>
      </c>
      <c r="C73" s="24">
        <v>4.7902814000000002E-2</v>
      </c>
      <c r="D73" s="24">
        <v>7.6726340000000011E-3</v>
      </c>
      <c r="E73" s="24">
        <v>0</v>
      </c>
      <c r="F73" s="25">
        <v>7.8E-2</v>
      </c>
    </row>
    <row r="74" spans="1:6" ht="15" customHeight="1" x14ac:dyDescent="0.2">
      <c r="A74" s="18" t="s">
        <v>66</v>
      </c>
      <c r="B74" s="23">
        <v>3</v>
      </c>
      <c r="C74" s="24">
        <v>9.5115090000000013E-2</v>
      </c>
      <c r="D74" s="24">
        <v>0</v>
      </c>
      <c r="E74" s="24">
        <v>0</v>
      </c>
      <c r="F74" s="25">
        <v>0.15</v>
      </c>
    </row>
    <row r="75" spans="1:6" ht="15" customHeight="1" x14ac:dyDescent="0.2">
      <c r="A75" s="18" t="s">
        <v>67</v>
      </c>
      <c r="B75" s="23">
        <v>1</v>
      </c>
      <c r="C75" s="24">
        <v>2.557545E-3</v>
      </c>
      <c r="D75" s="24">
        <v>0</v>
      </c>
      <c r="E75" s="24">
        <v>0</v>
      </c>
      <c r="F75" s="25">
        <v>0.03</v>
      </c>
    </row>
    <row r="76" spans="1:6" ht="15" customHeight="1" x14ac:dyDescent="0.2">
      <c r="A76" s="18" t="s">
        <v>68</v>
      </c>
      <c r="B76" s="23">
        <v>7</v>
      </c>
      <c r="C76" s="24">
        <v>0.12511509000000001</v>
      </c>
      <c r="D76" s="24">
        <v>0</v>
      </c>
      <c r="E76" s="24">
        <v>0</v>
      </c>
      <c r="F76" s="25">
        <v>1.464</v>
      </c>
    </row>
    <row r="77" spans="1:6" ht="15" customHeight="1" x14ac:dyDescent="0.2">
      <c r="A77" s="18" t="s">
        <v>69</v>
      </c>
      <c r="B77" s="23">
        <v>1</v>
      </c>
      <c r="C77" s="24">
        <v>0.01</v>
      </c>
      <c r="D77" s="24">
        <v>0</v>
      </c>
      <c r="E77" s="24">
        <v>0</v>
      </c>
      <c r="F77" s="25">
        <v>0.03</v>
      </c>
    </row>
    <row r="78" spans="1:6" ht="15" customHeight="1" x14ac:dyDescent="0.2">
      <c r="A78" s="18" t="s">
        <v>70</v>
      </c>
      <c r="B78" s="23">
        <v>3</v>
      </c>
      <c r="C78" s="24">
        <v>0.19511508999999996</v>
      </c>
      <c r="D78" s="24">
        <v>0</v>
      </c>
      <c r="E78" s="24">
        <v>0</v>
      </c>
      <c r="F78" s="25">
        <v>20.420000000000002</v>
      </c>
    </row>
    <row r="79" spans="1:6" ht="15" customHeight="1" x14ac:dyDescent="0.2">
      <c r="A79" s="18" t="s">
        <v>71</v>
      </c>
      <c r="B79" s="23">
        <v>4</v>
      </c>
      <c r="C79" s="24">
        <v>0.29023017899999998</v>
      </c>
      <c r="D79" s="24">
        <v>0</v>
      </c>
      <c r="E79" s="24">
        <v>0</v>
      </c>
      <c r="F79" s="25">
        <v>6.0900000000000007</v>
      </c>
    </row>
    <row r="80" spans="1:6" ht="15" customHeight="1" x14ac:dyDescent="0.2">
      <c r="A80" s="18" t="s">
        <v>72</v>
      </c>
      <c r="B80" s="23">
        <v>2</v>
      </c>
      <c r="C80" s="24">
        <v>1.2557545E-2</v>
      </c>
      <c r="D80" s="24">
        <v>0</v>
      </c>
      <c r="E80" s="24">
        <v>0</v>
      </c>
      <c r="F80" s="25">
        <v>0</v>
      </c>
    </row>
    <row r="81" spans="1:6" ht="15" customHeight="1" x14ac:dyDescent="0.2">
      <c r="A81" s="18" t="s">
        <v>73</v>
      </c>
      <c r="B81" s="23">
        <v>1</v>
      </c>
      <c r="C81" s="24">
        <v>0.03</v>
      </c>
      <c r="D81" s="24">
        <v>0</v>
      </c>
      <c r="E81" s="24">
        <v>0</v>
      </c>
      <c r="F81" s="25">
        <v>6</v>
      </c>
    </row>
    <row r="82" spans="1:6" ht="15" customHeight="1" x14ac:dyDescent="0.2">
      <c r="A82" s="18" t="s">
        <v>74</v>
      </c>
      <c r="B82" s="23">
        <v>3</v>
      </c>
      <c r="C82" s="24">
        <v>1.5345269000000002E-2</v>
      </c>
      <c r="D82" s="24">
        <v>0</v>
      </c>
      <c r="E82" s="24">
        <v>0</v>
      </c>
      <c r="F82" s="25">
        <v>0.42600000000000005</v>
      </c>
    </row>
    <row r="83" spans="1:6" ht="15" customHeight="1" x14ac:dyDescent="0.2">
      <c r="A83" s="17" t="s">
        <v>75</v>
      </c>
      <c r="B83" s="20">
        <v>1</v>
      </c>
      <c r="C83" s="21">
        <v>7.6726340000000002E-3</v>
      </c>
      <c r="D83" s="21">
        <v>0</v>
      </c>
      <c r="E83" s="21">
        <v>0</v>
      </c>
      <c r="F83" s="22">
        <v>0.3</v>
      </c>
    </row>
    <row r="84" spans="1:6" ht="15" customHeight="1" x14ac:dyDescent="0.2">
      <c r="A84" s="18" t="s">
        <v>76</v>
      </c>
      <c r="B84" s="23">
        <v>1</v>
      </c>
      <c r="C84" s="24">
        <v>7.6726340000000002E-3</v>
      </c>
      <c r="D84" s="24">
        <v>0</v>
      </c>
      <c r="E84" s="24">
        <v>0</v>
      </c>
      <c r="F84" s="25">
        <v>0.3</v>
      </c>
    </row>
    <row r="85" spans="1:6" ht="15" customHeight="1" x14ac:dyDescent="0.2">
      <c r="A85" s="17" t="s">
        <v>77</v>
      </c>
      <c r="B85" s="20">
        <v>3</v>
      </c>
      <c r="C85" s="21">
        <v>2.7672634999999998E-2</v>
      </c>
      <c r="D85" s="21">
        <v>0</v>
      </c>
      <c r="E85" s="21">
        <v>0</v>
      </c>
      <c r="F85" s="22">
        <v>0.18</v>
      </c>
    </row>
    <row r="86" spans="1:6" ht="15" customHeight="1" x14ac:dyDescent="0.2">
      <c r="A86" s="18" t="s">
        <v>78</v>
      </c>
      <c r="B86" s="23">
        <v>3</v>
      </c>
      <c r="C86" s="24">
        <v>2.7672634999999998E-2</v>
      </c>
      <c r="D86" s="24">
        <v>0</v>
      </c>
      <c r="E86" s="24">
        <v>0</v>
      </c>
      <c r="F86" s="25">
        <v>0.18</v>
      </c>
    </row>
    <row r="87" spans="1:6" ht="15" customHeight="1" x14ac:dyDescent="0.2">
      <c r="A87" s="17" t="s">
        <v>79</v>
      </c>
      <c r="B87" s="20">
        <v>1</v>
      </c>
      <c r="C87" s="21">
        <v>0.03</v>
      </c>
      <c r="D87" s="21">
        <v>1.2E-2</v>
      </c>
      <c r="E87" s="21">
        <v>0</v>
      </c>
      <c r="F87" s="22">
        <v>0.14400000000000002</v>
      </c>
    </row>
    <row r="88" spans="1:6" ht="15" customHeight="1" x14ac:dyDescent="0.2">
      <c r="A88" s="18" t="s">
        <v>80</v>
      </c>
      <c r="B88" s="23">
        <v>1</v>
      </c>
      <c r="C88" s="24">
        <v>0.03</v>
      </c>
      <c r="D88" s="24">
        <v>1.2E-2</v>
      </c>
      <c r="E88" s="24">
        <v>0</v>
      </c>
      <c r="F88" s="25">
        <v>0.14400000000000002</v>
      </c>
    </row>
    <row r="89" spans="1:6" ht="21" customHeight="1" x14ac:dyDescent="0.2">
      <c r="A89" s="16" t="s">
        <v>81</v>
      </c>
      <c r="B89" s="27">
        <f>SUM(B90+B92+B97+B104+B111+B124+B136+B144+B148+B150+B159+B161+B163+B169)</f>
        <v>751</v>
      </c>
      <c r="C89" s="28">
        <f>SUM(C90+C92+C97+C104+C111+C124+C136+C144+C148+C150+C159+C161+C163+C169)</f>
        <v>144.70040931599993</v>
      </c>
      <c r="D89" s="28">
        <f>SUM(D90+D92+D97+D104+D111+D124+D136+D144+D148+D150+D159+D161+D163+D169)</f>
        <v>3.6583011045281388</v>
      </c>
      <c r="E89" s="28">
        <f>SUM(E90+E92+E97+E104+E111+E124+E136+E144+E148+E150+E159+E161+E163+E169)</f>
        <v>0.29999999999999993</v>
      </c>
      <c r="F89" s="26">
        <f>SUM(F90+F92+F97+F104+F111+F124+F136+F144+F148+F150+F159+F161+F163+F169)</f>
        <v>31044.101999999988</v>
      </c>
    </row>
    <row r="90" spans="1:6" ht="15" customHeight="1" x14ac:dyDescent="0.2">
      <c r="A90" s="17" t="s">
        <v>82</v>
      </c>
      <c r="B90" s="20">
        <v>1</v>
      </c>
      <c r="C90" s="21">
        <v>2.557545E-3</v>
      </c>
      <c r="D90" s="21">
        <v>0</v>
      </c>
      <c r="E90" s="21">
        <v>0</v>
      </c>
      <c r="F90" s="22">
        <v>7.2000000000000008E-2</v>
      </c>
    </row>
    <row r="91" spans="1:6" ht="15" customHeight="1" x14ac:dyDescent="0.2">
      <c r="A91" s="18" t="s">
        <v>340</v>
      </c>
      <c r="B91" s="23">
        <v>1</v>
      </c>
      <c r="C91" s="24">
        <v>2.557545E-3</v>
      </c>
      <c r="D91" s="24">
        <v>0</v>
      </c>
      <c r="E91" s="24">
        <v>0</v>
      </c>
      <c r="F91" s="25">
        <v>7.2000000000000008E-2</v>
      </c>
    </row>
    <row r="92" spans="1:6" ht="15" customHeight="1" x14ac:dyDescent="0.2">
      <c r="A92" s="17" t="s">
        <v>83</v>
      </c>
      <c r="B92" s="20">
        <v>8</v>
      </c>
      <c r="C92" s="21">
        <v>0.107902815</v>
      </c>
      <c r="D92" s="21">
        <v>0</v>
      </c>
      <c r="E92" s="21">
        <v>0</v>
      </c>
      <c r="F92" s="22">
        <v>1.4879999999999998</v>
      </c>
    </row>
    <row r="93" spans="1:6" ht="15" customHeight="1" x14ac:dyDescent="0.2">
      <c r="A93" s="18" t="s">
        <v>341</v>
      </c>
      <c r="B93" s="23">
        <v>1</v>
      </c>
      <c r="C93" s="24">
        <v>0.03</v>
      </c>
      <c r="D93" s="24">
        <v>0</v>
      </c>
      <c r="E93" s="24">
        <v>0</v>
      </c>
      <c r="F93" s="25">
        <v>0.12</v>
      </c>
    </row>
    <row r="94" spans="1:6" ht="15" customHeight="1" x14ac:dyDescent="0.2">
      <c r="A94" s="18" t="s">
        <v>84</v>
      </c>
      <c r="B94" s="23">
        <v>5</v>
      </c>
      <c r="C94" s="24">
        <v>4.2787724999999999E-2</v>
      </c>
      <c r="D94" s="24">
        <v>0</v>
      </c>
      <c r="E94" s="24">
        <v>0</v>
      </c>
      <c r="F94" s="25">
        <v>0.94799999999999984</v>
      </c>
    </row>
    <row r="95" spans="1:6" ht="15" customHeight="1" x14ac:dyDescent="0.2">
      <c r="A95" s="18" t="s">
        <v>85</v>
      </c>
      <c r="B95" s="23">
        <v>1</v>
      </c>
      <c r="C95" s="24">
        <v>0.03</v>
      </c>
      <c r="D95" s="24">
        <v>0</v>
      </c>
      <c r="E95" s="24">
        <v>0</v>
      </c>
      <c r="F95" s="25">
        <v>0.36</v>
      </c>
    </row>
    <row r="96" spans="1:6" ht="15" customHeight="1" x14ac:dyDescent="0.2">
      <c r="A96" s="18" t="s">
        <v>86</v>
      </c>
      <c r="B96" s="23">
        <v>1</v>
      </c>
      <c r="C96" s="24">
        <v>5.1150900000000001E-3</v>
      </c>
      <c r="D96" s="24">
        <v>0</v>
      </c>
      <c r="E96" s="24">
        <v>0</v>
      </c>
      <c r="F96" s="25">
        <v>0.06</v>
      </c>
    </row>
    <row r="97" spans="1:6" ht="15" customHeight="1" x14ac:dyDescent="0.2">
      <c r="A97" s="17" t="s">
        <v>87</v>
      </c>
      <c r="B97" s="20">
        <v>78</v>
      </c>
      <c r="C97" s="21">
        <v>0.70506395699999991</v>
      </c>
      <c r="D97" s="21">
        <v>0.11250596800000004</v>
      </c>
      <c r="E97" s="21">
        <v>0</v>
      </c>
      <c r="F97" s="22">
        <v>202.166</v>
      </c>
    </row>
    <row r="98" spans="1:6" ht="15" customHeight="1" x14ac:dyDescent="0.2">
      <c r="A98" s="18" t="s">
        <v>342</v>
      </c>
      <c r="B98" s="23">
        <v>7</v>
      </c>
      <c r="C98" s="24">
        <v>6.0460360000000005E-2</v>
      </c>
      <c r="D98" s="24">
        <v>3.9890878333333338E-2</v>
      </c>
      <c r="E98" s="24">
        <v>0</v>
      </c>
      <c r="F98" s="25">
        <v>0.52800000000000002</v>
      </c>
    </row>
    <row r="99" spans="1:6" ht="15" customHeight="1" x14ac:dyDescent="0.2">
      <c r="A99" s="18" t="s">
        <v>88</v>
      </c>
      <c r="B99" s="23">
        <v>2</v>
      </c>
      <c r="C99" s="24">
        <v>5.1150900000000001E-3</v>
      </c>
      <c r="D99" s="24">
        <v>0</v>
      </c>
      <c r="E99" s="24">
        <v>0</v>
      </c>
      <c r="F99" s="25">
        <v>0</v>
      </c>
    </row>
    <row r="100" spans="1:6" ht="15" customHeight="1" x14ac:dyDescent="0.2">
      <c r="A100" s="18" t="s">
        <v>89</v>
      </c>
      <c r="B100" s="23">
        <v>4</v>
      </c>
      <c r="C100" s="24">
        <v>0.18511508999999998</v>
      </c>
      <c r="D100" s="24">
        <v>0.03</v>
      </c>
      <c r="E100" s="24">
        <v>0</v>
      </c>
      <c r="F100" s="25">
        <v>153.12</v>
      </c>
    </row>
    <row r="101" spans="1:6" ht="15" customHeight="1" x14ac:dyDescent="0.2">
      <c r="A101" s="18" t="s">
        <v>90</v>
      </c>
      <c r="B101" s="23">
        <v>10</v>
      </c>
      <c r="C101" s="24">
        <v>0.13813299500000001</v>
      </c>
      <c r="D101" s="24">
        <v>1.2500000000000001E-2</v>
      </c>
      <c r="E101" s="24">
        <v>0</v>
      </c>
      <c r="F101" s="25">
        <v>13.920000000000002</v>
      </c>
    </row>
    <row r="102" spans="1:6" ht="15" customHeight="1" x14ac:dyDescent="0.2">
      <c r="A102" s="18" t="s">
        <v>91</v>
      </c>
      <c r="B102" s="23">
        <v>44</v>
      </c>
      <c r="C102" s="24">
        <v>0.27299233700000008</v>
      </c>
      <c r="D102" s="24">
        <v>3.0115089666666667E-2</v>
      </c>
      <c r="E102" s="24">
        <v>0</v>
      </c>
      <c r="F102" s="25">
        <v>33.770000000000003</v>
      </c>
    </row>
    <row r="103" spans="1:6" ht="15" customHeight="1" x14ac:dyDescent="0.2">
      <c r="A103" s="18" t="s">
        <v>92</v>
      </c>
      <c r="B103" s="23">
        <v>11</v>
      </c>
      <c r="C103" s="24">
        <v>4.3248084999999999E-2</v>
      </c>
      <c r="D103" s="24">
        <v>0</v>
      </c>
      <c r="E103" s="24">
        <v>0</v>
      </c>
      <c r="F103" s="25">
        <v>0.82799999999999996</v>
      </c>
    </row>
    <row r="104" spans="1:6" ht="15" customHeight="1" x14ac:dyDescent="0.2">
      <c r="A104" s="17" t="s">
        <v>93</v>
      </c>
      <c r="B104" s="20">
        <v>111</v>
      </c>
      <c r="C104" s="21">
        <v>4.6243478409999996</v>
      </c>
      <c r="D104" s="21">
        <v>3.2115089999999999E-2</v>
      </c>
      <c r="E104" s="21">
        <v>0</v>
      </c>
      <c r="F104" s="22">
        <v>101.72799999999998</v>
      </c>
    </row>
    <row r="105" spans="1:6" ht="15" customHeight="1" x14ac:dyDescent="0.2">
      <c r="A105" s="18" t="s">
        <v>94</v>
      </c>
      <c r="B105" s="23">
        <v>18</v>
      </c>
      <c r="C105" s="24">
        <v>1.4162659859999998</v>
      </c>
      <c r="D105" s="24">
        <v>2.5575449999999996E-3</v>
      </c>
      <c r="E105" s="24">
        <v>0</v>
      </c>
      <c r="F105" s="25">
        <v>16.274000000000004</v>
      </c>
    </row>
    <row r="106" spans="1:6" ht="15" customHeight="1" x14ac:dyDescent="0.2">
      <c r="A106" s="18" t="s">
        <v>95</v>
      </c>
      <c r="B106" s="23">
        <v>30</v>
      </c>
      <c r="C106" s="24">
        <v>0.21928389399999992</v>
      </c>
      <c r="D106" s="24">
        <v>2.557545E-3</v>
      </c>
      <c r="E106" s="24">
        <v>0</v>
      </c>
      <c r="F106" s="25">
        <v>7.9679999999999982</v>
      </c>
    </row>
    <row r="107" spans="1:6" ht="15" customHeight="1" x14ac:dyDescent="0.2">
      <c r="A107" s="18" t="s">
        <v>96</v>
      </c>
      <c r="B107" s="23">
        <v>8</v>
      </c>
      <c r="C107" s="24">
        <v>0.35511509000000002</v>
      </c>
      <c r="D107" s="24">
        <v>0</v>
      </c>
      <c r="E107" s="24">
        <v>0</v>
      </c>
      <c r="F107" s="25">
        <v>39.725999999999999</v>
      </c>
    </row>
    <row r="108" spans="1:6" ht="15" customHeight="1" x14ac:dyDescent="0.2">
      <c r="A108" s="18" t="s">
        <v>97</v>
      </c>
      <c r="B108" s="23">
        <v>13</v>
      </c>
      <c r="C108" s="24">
        <v>8.0920718000000016E-2</v>
      </c>
      <c r="D108" s="24">
        <v>0</v>
      </c>
      <c r="E108" s="24">
        <v>0</v>
      </c>
      <c r="F108" s="25">
        <v>4.9599999999999991</v>
      </c>
    </row>
    <row r="109" spans="1:6" ht="15" customHeight="1" x14ac:dyDescent="0.2">
      <c r="A109" s="18" t="s">
        <v>98</v>
      </c>
      <c r="B109" s="23">
        <v>31</v>
      </c>
      <c r="C109" s="24">
        <v>0.352301794</v>
      </c>
      <c r="D109" s="24">
        <v>2.6999999999999996E-2</v>
      </c>
      <c r="E109" s="24">
        <v>0</v>
      </c>
      <c r="F109" s="25">
        <v>20.740000000000006</v>
      </c>
    </row>
    <row r="110" spans="1:6" ht="15" customHeight="1" x14ac:dyDescent="0.2">
      <c r="A110" s="18" t="s">
        <v>99</v>
      </c>
      <c r="B110" s="23">
        <v>11</v>
      </c>
      <c r="C110" s="24">
        <v>2.200460359</v>
      </c>
      <c r="D110" s="24">
        <v>0</v>
      </c>
      <c r="E110" s="24">
        <v>0</v>
      </c>
      <c r="F110" s="25">
        <v>12.059999999999999</v>
      </c>
    </row>
    <row r="111" spans="1:6" ht="15" customHeight="1" x14ac:dyDescent="0.2">
      <c r="A111" s="17" t="s">
        <v>100</v>
      </c>
      <c r="B111" s="20">
        <v>190</v>
      </c>
      <c r="C111" s="21">
        <v>79.542762180999958</v>
      </c>
      <c r="D111" s="21">
        <v>1.0085575450000002</v>
      </c>
      <c r="E111" s="21">
        <v>0</v>
      </c>
      <c r="F111" s="22">
        <v>10503.036</v>
      </c>
    </row>
    <row r="112" spans="1:6" ht="15" customHeight="1" x14ac:dyDescent="0.2">
      <c r="A112" s="18" t="s">
        <v>343</v>
      </c>
      <c r="B112" s="23">
        <v>19</v>
      </c>
      <c r="C112" s="24">
        <v>2.0585933550000002</v>
      </c>
      <c r="D112" s="24">
        <v>0</v>
      </c>
      <c r="E112" s="24">
        <v>0</v>
      </c>
      <c r="F112" s="25">
        <v>251.78799999999998</v>
      </c>
    </row>
    <row r="113" spans="1:6" ht="15" customHeight="1" x14ac:dyDescent="0.2">
      <c r="A113" s="18" t="s">
        <v>373</v>
      </c>
      <c r="B113" s="23">
        <v>6</v>
      </c>
      <c r="C113" s="24">
        <v>7.0230180000000003E-2</v>
      </c>
      <c r="D113" s="24">
        <v>0</v>
      </c>
      <c r="E113" s="24">
        <v>0</v>
      </c>
      <c r="F113" s="25">
        <v>0.35999999999999993</v>
      </c>
    </row>
    <row r="114" spans="1:6" ht="15" customHeight="1" x14ac:dyDescent="0.2">
      <c r="A114" s="18" t="s">
        <v>100</v>
      </c>
      <c r="B114" s="23">
        <v>7</v>
      </c>
      <c r="C114" s="24">
        <v>1.7979541000000002E-2</v>
      </c>
      <c r="D114" s="24">
        <v>2.557545E-3</v>
      </c>
      <c r="E114" s="24">
        <v>0</v>
      </c>
      <c r="F114" s="25">
        <v>1.3539999999999996</v>
      </c>
    </row>
    <row r="115" spans="1:6" ht="15" customHeight="1" x14ac:dyDescent="0.2">
      <c r="A115" s="18" t="s">
        <v>101</v>
      </c>
      <c r="B115" s="23">
        <v>19</v>
      </c>
      <c r="C115" s="24">
        <v>0.61649616799999996</v>
      </c>
      <c r="D115" s="24">
        <v>0</v>
      </c>
      <c r="E115" s="24">
        <v>0</v>
      </c>
      <c r="F115" s="25">
        <v>85.686000000000007</v>
      </c>
    </row>
    <row r="116" spans="1:6" ht="15" customHeight="1" x14ac:dyDescent="0.2">
      <c r="A116" s="18" t="s">
        <v>102</v>
      </c>
      <c r="B116" s="23">
        <v>54</v>
      </c>
      <c r="C116" s="24">
        <v>75.455345269000006</v>
      </c>
      <c r="D116" s="24">
        <v>1.0000000000000002</v>
      </c>
      <c r="E116" s="24">
        <v>0</v>
      </c>
      <c r="F116" s="25">
        <v>10147.812000000002</v>
      </c>
    </row>
    <row r="117" spans="1:6" ht="15" customHeight="1" x14ac:dyDescent="0.2">
      <c r="A117" s="18" t="s">
        <v>103</v>
      </c>
      <c r="B117" s="23">
        <v>6</v>
      </c>
      <c r="C117" s="24">
        <v>2.3017904000000002E-2</v>
      </c>
      <c r="D117" s="24">
        <v>0</v>
      </c>
      <c r="E117" s="24">
        <v>0</v>
      </c>
      <c r="F117" s="25">
        <v>0.97799999999999987</v>
      </c>
    </row>
    <row r="118" spans="1:6" ht="15" customHeight="1" x14ac:dyDescent="0.2">
      <c r="A118" s="18" t="s">
        <v>104</v>
      </c>
      <c r="B118" s="23">
        <v>61</v>
      </c>
      <c r="C118" s="24">
        <v>1.2046035959999999</v>
      </c>
      <c r="D118" s="24">
        <v>0</v>
      </c>
      <c r="E118" s="24">
        <v>0</v>
      </c>
      <c r="F118" s="25">
        <v>12.284000000000002</v>
      </c>
    </row>
    <row r="119" spans="1:6" ht="15" customHeight="1" x14ac:dyDescent="0.2">
      <c r="A119" s="18" t="s">
        <v>105</v>
      </c>
      <c r="B119" s="23">
        <v>2</v>
      </c>
      <c r="C119" s="24">
        <v>5.1150900000000001E-3</v>
      </c>
      <c r="D119" s="24">
        <v>0</v>
      </c>
      <c r="E119" s="24">
        <v>0</v>
      </c>
      <c r="F119" s="25">
        <v>0.42</v>
      </c>
    </row>
    <row r="120" spans="1:6" ht="15" customHeight="1" x14ac:dyDescent="0.2">
      <c r="A120" s="18" t="s">
        <v>106</v>
      </c>
      <c r="B120" s="23">
        <v>3</v>
      </c>
      <c r="C120" s="24">
        <v>1.2787725E-2</v>
      </c>
      <c r="D120" s="24">
        <v>0</v>
      </c>
      <c r="E120" s="24">
        <v>0</v>
      </c>
      <c r="F120" s="25">
        <v>0.47399999999999992</v>
      </c>
    </row>
    <row r="121" spans="1:6" ht="15" customHeight="1" x14ac:dyDescent="0.2">
      <c r="A121" s="18" t="s">
        <v>107</v>
      </c>
      <c r="B121" s="23">
        <v>2</v>
      </c>
      <c r="C121" s="24">
        <v>1.0230179000000001E-2</v>
      </c>
      <c r="D121" s="24">
        <v>0</v>
      </c>
      <c r="E121" s="24">
        <v>0</v>
      </c>
      <c r="F121" s="25">
        <v>0.06</v>
      </c>
    </row>
    <row r="122" spans="1:6" ht="15" customHeight="1" x14ac:dyDescent="0.2">
      <c r="A122" s="18" t="s">
        <v>108</v>
      </c>
      <c r="B122" s="23">
        <v>2</v>
      </c>
      <c r="C122" s="24">
        <v>5.1150900000000001E-3</v>
      </c>
      <c r="D122" s="24">
        <v>0</v>
      </c>
      <c r="E122" s="24">
        <v>0</v>
      </c>
      <c r="F122" s="25">
        <v>0.18</v>
      </c>
    </row>
    <row r="123" spans="1:6" ht="15" customHeight="1" x14ac:dyDescent="0.2">
      <c r="A123" s="18" t="s">
        <v>109</v>
      </c>
      <c r="B123" s="23">
        <v>9</v>
      </c>
      <c r="C123" s="24">
        <v>6.3248083999999996E-2</v>
      </c>
      <c r="D123" s="24">
        <v>6.0000000000000001E-3</v>
      </c>
      <c r="E123" s="24">
        <v>0</v>
      </c>
      <c r="F123" s="25">
        <v>1.64</v>
      </c>
    </row>
    <row r="124" spans="1:6" ht="15" customHeight="1" x14ac:dyDescent="0.2">
      <c r="A124" s="17" t="s">
        <v>110</v>
      </c>
      <c r="B124" s="20">
        <v>35</v>
      </c>
      <c r="C124" s="21">
        <v>0.68508951800000017</v>
      </c>
      <c r="D124" s="21">
        <v>0.36278772399999998</v>
      </c>
      <c r="E124" s="21">
        <v>0</v>
      </c>
      <c r="F124" s="22">
        <v>23.612000000000005</v>
      </c>
    </row>
    <row r="125" spans="1:6" ht="15" customHeight="1" x14ac:dyDescent="0.2">
      <c r="A125" s="18" t="s">
        <v>344</v>
      </c>
      <c r="B125" s="23">
        <v>3</v>
      </c>
      <c r="C125" s="24">
        <v>0.132557545</v>
      </c>
      <c r="D125" s="24">
        <v>0</v>
      </c>
      <c r="E125" s="24">
        <v>0</v>
      </c>
      <c r="F125" s="25">
        <v>6.2000000000000011</v>
      </c>
    </row>
    <row r="126" spans="1:6" ht="15" customHeight="1" x14ac:dyDescent="0.2">
      <c r="A126" s="18" t="s">
        <v>111</v>
      </c>
      <c r="B126" s="23">
        <v>1</v>
      </c>
      <c r="C126" s="24">
        <v>7.6726340000000002E-3</v>
      </c>
      <c r="D126" s="24">
        <v>0</v>
      </c>
      <c r="E126" s="24">
        <v>0</v>
      </c>
      <c r="F126" s="25">
        <v>2</v>
      </c>
    </row>
    <row r="127" spans="1:6" ht="15" customHeight="1" x14ac:dyDescent="0.2">
      <c r="A127" s="18" t="s">
        <v>81</v>
      </c>
      <c r="B127" s="23">
        <v>1</v>
      </c>
      <c r="C127" s="24">
        <v>2.557545E-3</v>
      </c>
      <c r="D127" s="24">
        <v>0</v>
      </c>
      <c r="E127" s="24">
        <v>0</v>
      </c>
      <c r="F127" s="25">
        <v>0</v>
      </c>
    </row>
    <row r="128" spans="1:6" ht="15" customHeight="1" x14ac:dyDescent="0.2">
      <c r="A128" s="18" t="s">
        <v>112</v>
      </c>
      <c r="B128" s="23">
        <v>8</v>
      </c>
      <c r="C128" s="24">
        <v>0.37069053800000001</v>
      </c>
      <c r="D128" s="24">
        <v>0.33</v>
      </c>
      <c r="E128" s="24">
        <v>0</v>
      </c>
      <c r="F128" s="25">
        <v>6.07</v>
      </c>
    </row>
    <row r="129" spans="1:6" ht="15" customHeight="1" x14ac:dyDescent="0.2">
      <c r="A129" s="18" t="s">
        <v>45</v>
      </c>
      <c r="B129" s="23">
        <v>1</v>
      </c>
      <c r="C129" s="24">
        <v>2.557545E-3</v>
      </c>
      <c r="D129" s="24">
        <v>0</v>
      </c>
      <c r="E129" s="24">
        <v>0</v>
      </c>
      <c r="F129" s="25">
        <v>0.18</v>
      </c>
    </row>
    <row r="130" spans="1:6" ht="15" customHeight="1" x14ac:dyDescent="0.2">
      <c r="A130" s="18" t="s">
        <v>113</v>
      </c>
      <c r="B130" s="23">
        <v>4</v>
      </c>
      <c r="C130" s="24">
        <v>2.023018E-2</v>
      </c>
      <c r="D130" s="24">
        <v>2.5575450000000005E-3</v>
      </c>
      <c r="E130" s="24">
        <v>0</v>
      </c>
      <c r="F130" s="25">
        <v>0.64800000000000002</v>
      </c>
    </row>
    <row r="131" spans="1:6" ht="15" customHeight="1" x14ac:dyDescent="0.2">
      <c r="A131" s="18" t="s">
        <v>114</v>
      </c>
      <c r="B131" s="23">
        <v>2</v>
      </c>
      <c r="C131" s="24">
        <v>3.2557545E-2</v>
      </c>
      <c r="D131" s="24">
        <v>0</v>
      </c>
      <c r="E131" s="24">
        <v>0</v>
      </c>
      <c r="F131" s="25">
        <v>6.18</v>
      </c>
    </row>
    <row r="132" spans="1:6" ht="15" customHeight="1" x14ac:dyDescent="0.2">
      <c r="A132" s="18" t="s">
        <v>115</v>
      </c>
      <c r="B132" s="23">
        <v>3</v>
      </c>
      <c r="C132" s="24">
        <v>3.5345267999999999E-2</v>
      </c>
      <c r="D132" s="24">
        <v>2.7672633999999998E-2</v>
      </c>
      <c r="E132" s="24">
        <v>0</v>
      </c>
      <c r="F132" s="25">
        <v>5.9999999999999991E-2</v>
      </c>
    </row>
    <row r="133" spans="1:6" ht="15" customHeight="1" x14ac:dyDescent="0.2">
      <c r="A133" s="18" t="s">
        <v>116</v>
      </c>
      <c r="B133" s="23">
        <v>6</v>
      </c>
      <c r="C133" s="24">
        <v>5.3017903999999998E-2</v>
      </c>
      <c r="D133" s="24">
        <v>0</v>
      </c>
      <c r="E133" s="24">
        <v>0</v>
      </c>
      <c r="F133" s="25">
        <v>1.9620000000000002</v>
      </c>
    </row>
    <row r="134" spans="1:6" ht="15" customHeight="1" x14ac:dyDescent="0.2">
      <c r="A134" s="18" t="s">
        <v>117</v>
      </c>
      <c r="B134" s="23">
        <v>4</v>
      </c>
      <c r="C134" s="24">
        <v>2.2787723999999999E-2</v>
      </c>
      <c r="D134" s="24">
        <v>0</v>
      </c>
      <c r="E134" s="24">
        <v>0</v>
      </c>
      <c r="F134" s="25">
        <v>0.28200000000000003</v>
      </c>
    </row>
    <row r="135" spans="1:6" ht="15" customHeight="1" x14ac:dyDescent="0.2">
      <c r="A135" s="18" t="s">
        <v>118</v>
      </c>
      <c r="B135" s="23">
        <v>2</v>
      </c>
      <c r="C135" s="24">
        <v>5.1150900000000001E-3</v>
      </c>
      <c r="D135" s="24">
        <v>2.557545E-3</v>
      </c>
      <c r="E135" s="24">
        <v>0</v>
      </c>
      <c r="F135" s="25">
        <v>0.03</v>
      </c>
    </row>
    <row r="136" spans="1:6" ht="15" customHeight="1" x14ac:dyDescent="0.2">
      <c r="A136" s="17" t="s">
        <v>119</v>
      </c>
      <c r="B136" s="20">
        <v>113</v>
      </c>
      <c r="C136" s="21">
        <v>2.6661892799999998</v>
      </c>
      <c r="D136" s="21">
        <v>0.71390281300000014</v>
      </c>
      <c r="E136" s="21">
        <v>0</v>
      </c>
      <c r="F136" s="22">
        <v>1060.442</v>
      </c>
    </row>
    <row r="137" spans="1:6" ht="15" customHeight="1" x14ac:dyDescent="0.2">
      <c r="A137" s="18" t="s">
        <v>345</v>
      </c>
      <c r="B137" s="23">
        <v>9</v>
      </c>
      <c r="C137" s="24">
        <v>5.5805627000000003E-2</v>
      </c>
      <c r="D137" s="24">
        <v>7.6726340000000002E-3</v>
      </c>
      <c r="E137" s="24">
        <v>0</v>
      </c>
      <c r="F137" s="25">
        <v>3.8580000000000001</v>
      </c>
    </row>
    <row r="138" spans="1:6" ht="15" customHeight="1" x14ac:dyDescent="0.2">
      <c r="A138" s="18" t="s">
        <v>120</v>
      </c>
      <c r="B138" s="23">
        <v>1</v>
      </c>
      <c r="C138" s="24">
        <v>5.1150900000000001E-3</v>
      </c>
      <c r="D138" s="24">
        <v>0</v>
      </c>
      <c r="E138" s="24">
        <v>0</v>
      </c>
      <c r="F138" s="25">
        <v>0.18</v>
      </c>
    </row>
    <row r="139" spans="1:6" ht="15" customHeight="1" x14ac:dyDescent="0.2">
      <c r="A139" s="18" t="s">
        <v>121</v>
      </c>
      <c r="B139" s="23">
        <v>10</v>
      </c>
      <c r="C139" s="24">
        <v>7.5575449000000003E-2</v>
      </c>
      <c r="D139" s="24">
        <v>5.9999999999999993E-3</v>
      </c>
      <c r="E139" s="24">
        <v>0</v>
      </c>
      <c r="F139" s="25">
        <v>1.732</v>
      </c>
    </row>
    <row r="140" spans="1:6" ht="15" customHeight="1" x14ac:dyDescent="0.2">
      <c r="A140" s="18" t="s">
        <v>122</v>
      </c>
      <c r="B140" s="23">
        <v>34</v>
      </c>
      <c r="C140" s="24">
        <v>1.3225319760000001</v>
      </c>
      <c r="D140" s="24">
        <v>3.9999999999999994E-2</v>
      </c>
      <c r="E140" s="24">
        <v>0</v>
      </c>
      <c r="F140" s="25">
        <v>842.2120000000001</v>
      </c>
    </row>
    <row r="141" spans="1:6" ht="15" customHeight="1" x14ac:dyDescent="0.2">
      <c r="A141" s="18" t="s">
        <v>123</v>
      </c>
      <c r="B141" s="23">
        <v>31</v>
      </c>
      <c r="C141" s="24">
        <v>0.16531970100000004</v>
      </c>
      <c r="D141" s="24">
        <v>1.0230178999999999E-2</v>
      </c>
      <c r="E141" s="24">
        <v>0</v>
      </c>
      <c r="F141" s="25">
        <v>131.30199999999999</v>
      </c>
    </row>
    <row r="142" spans="1:6" ht="15" customHeight="1" x14ac:dyDescent="0.2">
      <c r="A142" s="18" t="s">
        <v>124</v>
      </c>
      <c r="B142" s="23">
        <v>26</v>
      </c>
      <c r="C142" s="24">
        <v>1.0290537129999999</v>
      </c>
      <c r="D142" s="24">
        <v>0.65</v>
      </c>
      <c r="E142" s="24">
        <v>0</v>
      </c>
      <c r="F142" s="25">
        <v>80.948000000000008</v>
      </c>
    </row>
    <row r="143" spans="1:6" ht="15" customHeight="1" x14ac:dyDescent="0.2">
      <c r="A143" s="18" t="s">
        <v>125</v>
      </c>
      <c r="B143" s="23">
        <v>2</v>
      </c>
      <c r="C143" s="24">
        <v>1.2787724E-2</v>
      </c>
      <c r="D143" s="24">
        <v>0</v>
      </c>
      <c r="E143" s="24">
        <v>0</v>
      </c>
      <c r="F143" s="25">
        <v>0.21</v>
      </c>
    </row>
    <row r="144" spans="1:6" ht="15" customHeight="1" x14ac:dyDescent="0.2">
      <c r="A144" s="17" t="s">
        <v>126</v>
      </c>
      <c r="B144" s="20">
        <v>27</v>
      </c>
      <c r="C144" s="21">
        <v>0.24207161399999999</v>
      </c>
      <c r="D144" s="21">
        <v>2.5958348952380951E-2</v>
      </c>
      <c r="E144" s="21">
        <v>0</v>
      </c>
      <c r="F144" s="22">
        <v>21.997999999999998</v>
      </c>
    </row>
    <row r="145" spans="1:6" ht="15" customHeight="1" x14ac:dyDescent="0.2">
      <c r="A145" s="18" t="s">
        <v>346</v>
      </c>
      <c r="B145" s="23">
        <v>13</v>
      </c>
      <c r="C145" s="24">
        <v>0.13603580799999998</v>
      </c>
      <c r="D145" s="24">
        <v>2.5958348952380951E-2</v>
      </c>
      <c r="E145" s="24">
        <v>0</v>
      </c>
      <c r="F145" s="25">
        <v>17.59</v>
      </c>
    </row>
    <row r="146" spans="1:6" ht="15" customHeight="1" x14ac:dyDescent="0.2">
      <c r="A146" s="18" t="s">
        <v>127</v>
      </c>
      <c r="B146" s="23">
        <v>13</v>
      </c>
      <c r="C146" s="24">
        <v>9.6035805999999987E-2</v>
      </c>
      <c r="D146" s="24">
        <v>0</v>
      </c>
      <c r="E146" s="24">
        <v>0</v>
      </c>
      <c r="F146" s="25">
        <v>3.8080000000000003</v>
      </c>
    </row>
    <row r="147" spans="1:6" ht="15" customHeight="1" x14ac:dyDescent="0.2">
      <c r="A147" s="18" t="s">
        <v>128</v>
      </c>
      <c r="B147" s="23">
        <v>1</v>
      </c>
      <c r="C147" s="24">
        <v>0.01</v>
      </c>
      <c r="D147" s="24">
        <v>0</v>
      </c>
      <c r="E147" s="24">
        <v>0</v>
      </c>
      <c r="F147" s="25">
        <v>0.6</v>
      </c>
    </row>
    <row r="148" spans="1:6" ht="15" customHeight="1" x14ac:dyDescent="0.2">
      <c r="A148" s="17" t="s">
        <v>129</v>
      </c>
      <c r="B148" s="20">
        <v>1</v>
      </c>
      <c r="C148" s="21">
        <v>5.1150900000000001E-3</v>
      </c>
      <c r="D148" s="21">
        <v>0</v>
      </c>
      <c r="E148" s="21">
        <v>0</v>
      </c>
      <c r="F148" s="22">
        <v>0.12</v>
      </c>
    </row>
    <row r="149" spans="1:6" ht="15" customHeight="1" x14ac:dyDescent="0.2">
      <c r="A149" s="18" t="s">
        <v>130</v>
      </c>
      <c r="B149" s="23">
        <v>1</v>
      </c>
      <c r="C149" s="24">
        <v>5.1150900000000001E-3</v>
      </c>
      <c r="D149" s="24">
        <v>0</v>
      </c>
      <c r="E149" s="24">
        <v>0</v>
      </c>
      <c r="F149" s="25">
        <v>0.12</v>
      </c>
    </row>
    <row r="150" spans="1:6" ht="15" customHeight="1" x14ac:dyDescent="0.2">
      <c r="A150" s="17" t="s">
        <v>131</v>
      </c>
      <c r="B150" s="20">
        <v>156</v>
      </c>
      <c r="C150" s="21">
        <v>55.432122772</v>
      </c>
      <c r="D150" s="21">
        <v>1.3820132575757578</v>
      </c>
      <c r="E150" s="21">
        <v>0.29999999999999993</v>
      </c>
      <c r="F150" s="22">
        <v>19052.41599999999</v>
      </c>
    </row>
    <row r="151" spans="1:6" ht="15" customHeight="1" x14ac:dyDescent="0.2">
      <c r="A151" s="18" t="s">
        <v>347</v>
      </c>
      <c r="B151" s="23">
        <v>13</v>
      </c>
      <c r="C151" s="24">
        <v>9.8593350999999996E-2</v>
      </c>
      <c r="D151" s="24">
        <v>0</v>
      </c>
      <c r="E151" s="24">
        <v>0</v>
      </c>
      <c r="F151" s="25">
        <v>11.26</v>
      </c>
    </row>
    <row r="152" spans="1:6" ht="15" customHeight="1" x14ac:dyDescent="0.2">
      <c r="A152" s="18" t="s">
        <v>132</v>
      </c>
      <c r="B152" s="23">
        <v>20</v>
      </c>
      <c r="C152" s="24">
        <v>8.1150899999999998E-2</v>
      </c>
      <c r="D152" s="24">
        <v>5.0000000000000001E-3</v>
      </c>
      <c r="E152" s="24">
        <v>0</v>
      </c>
      <c r="F152" s="25">
        <v>32.61</v>
      </c>
    </row>
    <row r="153" spans="1:6" ht="15" customHeight="1" x14ac:dyDescent="0.2">
      <c r="A153" s="18" t="s">
        <v>133</v>
      </c>
      <c r="B153" s="23">
        <v>16</v>
      </c>
      <c r="C153" s="24">
        <v>3.0704603589999997</v>
      </c>
      <c r="D153" s="24">
        <v>0</v>
      </c>
      <c r="E153" s="24">
        <v>0</v>
      </c>
      <c r="F153" s="25">
        <v>4747.6559999999999</v>
      </c>
    </row>
    <row r="154" spans="1:6" ht="15" customHeight="1" x14ac:dyDescent="0.2">
      <c r="A154" s="18" t="s">
        <v>134</v>
      </c>
      <c r="B154" s="23">
        <v>20</v>
      </c>
      <c r="C154" s="24">
        <v>3.3181329940000004</v>
      </c>
      <c r="D154" s="24">
        <v>5.5000000000000014E-2</v>
      </c>
      <c r="E154" s="24">
        <v>0</v>
      </c>
      <c r="F154" s="25">
        <v>1672.8320000000003</v>
      </c>
    </row>
    <row r="155" spans="1:6" ht="15" customHeight="1" x14ac:dyDescent="0.2">
      <c r="A155" s="18" t="s">
        <v>135</v>
      </c>
      <c r="B155" s="23">
        <v>25</v>
      </c>
      <c r="C155" s="24">
        <v>9.0107672630000017</v>
      </c>
      <c r="D155" s="24">
        <v>0.98857142857142877</v>
      </c>
      <c r="E155" s="24">
        <v>0.3</v>
      </c>
      <c r="F155" s="25">
        <v>3546.88</v>
      </c>
    </row>
    <row r="156" spans="1:6" ht="15" customHeight="1" x14ac:dyDescent="0.2">
      <c r="A156" s="18" t="s">
        <v>136</v>
      </c>
      <c r="B156" s="23">
        <v>47</v>
      </c>
      <c r="C156" s="24">
        <v>35.447672634999989</v>
      </c>
      <c r="D156" s="24">
        <v>0.333441829004329</v>
      </c>
      <c r="E156" s="24">
        <v>0</v>
      </c>
      <c r="F156" s="25">
        <v>8437.8279999999977</v>
      </c>
    </row>
    <row r="157" spans="1:6" ht="15" customHeight="1" x14ac:dyDescent="0.2">
      <c r="A157" s="18" t="s">
        <v>137</v>
      </c>
      <c r="B157" s="23">
        <v>11</v>
      </c>
      <c r="C157" s="24">
        <v>4.2302301800000013</v>
      </c>
      <c r="D157" s="24">
        <v>0</v>
      </c>
      <c r="E157" s="24">
        <v>0</v>
      </c>
      <c r="F157" s="25">
        <v>601.91000000000008</v>
      </c>
    </row>
    <row r="158" spans="1:6" ht="15" customHeight="1" x14ac:dyDescent="0.2">
      <c r="A158" s="18" t="s">
        <v>138</v>
      </c>
      <c r="B158" s="23">
        <v>4</v>
      </c>
      <c r="C158" s="24">
        <v>0.17511509</v>
      </c>
      <c r="D158" s="24">
        <v>0</v>
      </c>
      <c r="E158" s="24">
        <v>0</v>
      </c>
      <c r="F158" s="25">
        <v>1.4400000000000002</v>
      </c>
    </row>
    <row r="159" spans="1:6" ht="15" customHeight="1" x14ac:dyDescent="0.2">
      <c r="A159" s="17" t="s">
        <v>139</v>
      </c>
      <c r="B159" s="20">
        <v>2</v>
      </c>
      <c r="C159" s="21">
        <v>1.5345268E-2</v>
      </c>
      <c r="D159" s="21">
        <v>0</v>
      </c>
      <c r="E159" s="21">
        <v>0</v>
      </c>
      <c r="F159" s="22">
        <v>1.8000000000000002E-2</v>
      </c>
    </row>
    <row r="160" spans="1:6" ht="15" customHeight="1" x14ac:dyDescent="0.2">
      <c r="A160" s="18" t="s">
        <v>348</v>
      </c>
      <c r="B160" s="23">
        <v>2</v>
      </c>
      <c r="C160" s="24">
        <v>1.5345268E-2</v>
      </c>
      <c r="D160" s="24">
        <v>0</v>
      </c>
      <c r="E160" s="24">
        <v>0</v>
      </c>
      <c r="F160" s="25">
        <v>1.8000000000000002E-2</v>
      </c>
    </row>
    <row r="161" spans="1:6" ht="15" customHeight="1" x14ac:dyDescent="0.2">
      <c r="A161" s="17" t="s">
        <v>140</v>
      </c>
      <c r="B161" s="20">
        <v>1</v>
      </c>
      <c r="C161" s="21">
        <v>7.6726340000000002E-3</v>
      </c>
      <c r="D161" s="21">
        <v>0</v>
      </c>
      <c r="E161" s="21">
        <v>0</v>
      </c>
      <c r="F161" s="22">
        <v>0</v>
      </c>
    </row>
    <row r="162" spans="1:6" ht="15" customHeight="1" x14ac:dyDescent="0.2">
      <c r="A162" s="18" t="s">
        <v>140</v>
      </c>
      <c r="B162" s="23">
        <v>1</v>
      </c>
      <c r="C162" s="24">
        <v>7.6726340000000002E-3</v>
      </c>
      <c r="D162" s="24">
        <v>0</v>
      </c>
      <c r="E162" s="24">
        <v>0</v>
      </c>
      <c r="F162" s="25">
        <v>0</v>
      </c>
    </row>
    <row r="163" spans="1:6" ht="15" customHeight="1" x14ac:dyDescent="0.2">
      <c r="A163" s="17" t="s">
        <v>141</v>
      </c>
      <c r="B163" s="20">
        <v>11</v>
      </c>
      <c r="C163" s="21">
        <v>0.153478262</v>
      </c>
      <c r="D163" s="21">
        <v>2.0460357999999998E-2</v>
      </c>
      <c r="E163" s="21">
        <v>0</v>
      </c>
      <c r="F163" s="22">
        <v>1.1159999999999999</v>
      </c>
    </row>
    <row r="164" spans="1:6" ht="15" customHeight="1" x14ac:dyDescent="0.2">
      <c r="A164" s="18" t="s">
        <v>349</v>
      </c>
      <c r="B164" s="23">
        <v>2</v>
      </c>
      <c r="C164" s="24">
        <v>3.5115090000000002E-2</v>
      </c>
      <c r="D164" s="24">
        <v>0</v>
      </c>
      <c r="E164" s="24">
        <v>0</v>
      </c>
      <c r="F164" s="25">
        <v>0.318</v>
      </c>
    </row>
    <row r="165" spans="1:6" ht="15" customHeight="1" x14ac:dyDescent="0.2">
      <c r="A165" s="18" t="s">
        <v>142</v>
      </c>
      <c r="B165" s="23">
        <v>1</v>
      </c>
      <c r="C165" s="24">
        <v>0.03</v>
      </c>
      <c r="D165" s="24">
        <v>0</v>
      </c>
      <c r="E165" s="24">
        <v>0</v>
      </c>
      <c r="F165" s="25">
        <v>0.3</v>
      </c>
    </row>
    <row r="166" spans="1:6" ht="15" customHeight="1" x14ac:dyDescent="0.2">
      <c r="A166" s="18" t="s">
        <v>143</v>
      </c>
      <c r="B166" s="23">
        <v>1</v>
      </c>
      <c r="C166" s="24">
        <v>7.6726340000000002E-3</v>
      </c>
      <c r="D166" s="24">
        <v>0</v>
      </c>
      <c r="E166" s="24">
        <v>0</v>
      </c>
      <c r="F166" s="25">
        <v>0.12</v>
      </c>
    </row>
    <row r="167" spans="1:6" ht="15" customHeight="1" x14ac:dyDescent="0.2">
      <c r="A167" s="18" t="s">
        <v>144</v>
      </c>
      <c r="B167" s="23">
        <v>2</v>
      </c>
      <c r="C167" s="24">
        <v>0.05</v>
      </c>
      <c r="D167" s="24">
        <v>0</v>
      </c>
      <c r="E167" s="24">
        <v>0</v>
      </c>
      <c r="F167" s="25">
        <v>0.32399999999999995</v>
      </c>
    </row>
    <row r="168" spans="1:6" ht="15" customHeight="1" x14ac:dyDescent="0.2">
      <c r="A168" s="18" t="s">
        <v>145</v>
      </c>
      <c r="B168" s="23">
        <v>5</v>
      </c>
      <c r="C168" s="24">
        <v>3.0690537999999996E-2</v>
      </c>
      <c r="D168" s="24">
        <v>2.0460358000000001E-2</v>
      </c>
      <c r="E168" s="24">
        <v>0</v>
      </c>
      <c r="F168" s="25">
        <v>5.4000000000000006E-2</v>
      </c>
    </row>
    <row r="169" spans="1:6" ht="15" customHeight="1" x14ac:dyDescent="0.2">
      <c r="A169" s="17" t="s">
        <v>146</v>
      </c>
      <c r="B169" s="20">
        <v>17</v>
      </c>
      <c r="C169" s="21">
        <v>0.51069053900000005</v>
      </c>
      <c r="D169" s="21">
        <v>0</v>
      </c>
      <c r="E169" s="21">
        <v>0</v>
      </c>
      <c r="F169" s="22">
        <v>75.890000000000015</v>
      </c>
    </row>
    <row r="170" spans="1:6" ht="15" customHeight="1" x14ac:dyDescent="0.2">
      <c r="A170" s="18" t="s">
        <v>147</v>
      </c>
      <c r="B170" s="23">
        <v>6</v>
      </c>
      <c r="C170" s="24">
        <v>0.27278772400000001</v>
      </c>
      <c r="D170" s="24">
        <v>0</v>
      </c>
      <c r="E170" s="24">
        <v>0</v>
      </c>
      <c r="F170" s="25">
        <v>21.823999999999998</v>
      </c>
    </row>
    <row r="171" spans="1:6" ht="15" customHeight="1" x14ac:dyDescent="0.2">
      <c r="A171" s="18" t="s">
        <v>148</v>
      </c>
      <c r="B171" s="23">
        <v>1</v>
      </c>
      <c r="C171" s="24">
        <v>0.13</v>
      </c>
      <c r="D171" s="24">
        <v>0</v>
      </c>
      <c r="E171" s="24">
        <v>0</v>
      </c>
      <c r="F171" s="25">
        <v>50</v>
      </c>
    </row>
    <row r="172" spans="1:6" ht="15" customHeight="1" x14ac:dyDescent="0.2">
      <c r="A172" s="18" t="s">
        <v>149</v>
      </c>
      <c r="B172" s="23">
        <v>2</v>
      </c>
      <c r="C172" s="24">
        <v>1.5115090000000001E-2</v>
      </c>
      <c r="D172" s="24">
        <v>0</v>
      </c>
      <c r="E172" s="24">
        <v>0</v>
      </c>
      <c r="F172" s="25">
        <v>9.6000000000000002E-2</v>
      </c>
    </row>
    <row r="173" spans="1:6" ht="15" customHeight="1" x14ac:dyDescent="0.2">
      <c r="A173" s="18" t="s">
        <v>150</v>
      </c>
      <c r="B173" s="23">
        <v>3</v>
      </c>
      <c r="C173" s="24">
        <v>8.0000000000000016E-2</v>
      </c>
      <c r="D173" s="24">
        <v>0</v>
      </c>
      <c r="E173" s="24">
        <v>0</v>
      </c>
      <c r="F173" s="25">
        <v>1.2400000000000002</v>
      </c>
    </row>
    <row r="174" spans="1:6" ht="15" customHeight="1" x14ac:dyDescent="0.2">
      <c r="A174" s="18" t="s">
        <v>151</v>
      </c>
      <c r="B174" s="23">
        <v>5</v>
      </c>
      <c r="C174" s="24">
        <v>1.2787725E-2</v>
      </c>
      <c r="D174" s="24">
        <v>0</v>
      </c>
      <c r="E174" s="24">
        <v>0</v>
      </c>
      <c r="F174" s="25">
        <v>2.7300000000000004</v>
      </c>
    </row>
    <row r="175" spans="1:6" ht="21" customHeight="1" x14ac:dyDescent="0.2">
      <c r="A175" s="16" t="s">
        <v>152</v>
      </c>
      <c r="B175" s="27">
        <f>SUM(B176+B179+B184)</f>
        <v>18</v>
      </c>
      <c r="C175" s="28">
        <f>SUM(C176+C179+C184)</f>
        <v>0.42301790499999992</v>
      </c>
      <c r="D175" s="28">
        <f t="shared" ref="D175:F175" si="5">SUM(D176+D179+D184)</f>
        <v>2.3999999999999997E-2</v>
      </c>
      <c r="E175" s="28">
        <f t="shared" si="5"/>
        <v>0</v>
      </c>
      <c r="F175" s="26">
        <f t="shared" si="5"/>
        <v>122.822</v>
      </c>
    </row>
    <row r="176" spans="1:6" ht="15" customHeight="1" x14ac:dyDescent="0.2">
      <c r="A176" s="17" t="s">
        <v>153</v>
      </c>
      <c r="B176" s="20">
        <v>4</v>
      </c>
      <c r="C176" s="21">
        <v>0.28511508999999996</v>
      </c>
      <c r="D176" s="21">
        <v>1.9999999999999997E-2</v>
      </c>
      <c r="E176" s="21">
        <v>0</v>
      </c>
      <c r="F176" s="22">
        <v>120.072</v>
      </c>
    </row>
    <row r="177" spans="1:6" ht="15" customHeight="1" x14ac:dyDescent="0.2">
      <c r="A177" s="18" t="s">
        <v>153</v>
      </c>
      <c r="B177" s="23">
        <v>3</v>
      </c>
      <c r="C177" s="24">
        <v>0.27511509000000001</v>
      </c>
      <c r="D177" s="24">
        <v>9.9999999999999985E-3</v>
      </c>
      <c r="E177" s="24">
        <v>0</v>
      </c>
      <c r="F177" s="25">
        <v>120.072</v>
      </c>
    </row>
    <row r="178" spans="1:6" ht="15" customHeight="1" x14ac:dyDescent="0.2">
      <c r="A178" s="18" t="s">
        <v>154</v>
      </c>
      <c r="B178" s="23">
        <v>1</v>
      </c>
      <c r="C178" s="24">
        <v>0.01</v>
      </c>
      <c r="D178" s="24">
        <v>0.01</v>
      </c>
      <c r="E178" s="24">
        <v>0</v>
      </c>
      <c r="F178" s="25">
        <v>0</v>
      </c>
    </row>
    <row r="179" spans="1:6" ht="15" customHeight="1" x14ac:dyDescent="0.2">
      <c r="A179" s="17" t="s">
        <v>155</v>
      </c>
      <c r="B179" s="20">
        <v>8</v>
      </c>
      <c r="C179" s="21">
        <v>7.0230180000000003E-2</v>
      </c>
      <c r="D179" s="21">
        <v>0</v>
      </c>
      <c r="E179" s="21">
        <v>0</v>
      </c>
      <c r="F179" s="22">
        <v>0.3</v>
      </c>
    </row>
    <row r="180" spans="1:6" ht="15" customHeight="1" x14ac:dyDescent="0.2">
      <c r="A180" s="18" t="s">
        <v>156</v>
      </c>
      <c r="B180" s="23">
        <v>2</v>
      </c>
      <c r="C180" s="24">
        <v>0.02</v>
      </c>
      <c r="D180" s="24">
        <v>0</v>
      </c>
      <c r="E180" s="24">
        <v>0</v>
      </c>
      <c r="F180" s="25">
        <v>2.4E-2</v>
      </c>
    </row>
    <row r="181" spans="1:6" ht="15" customHeight="1" x14ac:dyDescent="0.2">
      <c r="A181" s="18" t="s">
        <v>155</v>
      </c>
      <c r="B181" s="23">
        <v>2</v>
      </c>
      <c r="C181" s="24">
        <v>1.2557545E-2</v>
      </c>
      <c r="D181" s="24">
        <v>0</v>
      </c>
      <c r="E181" s="24">
        <v>0</v>
      </c>
      <c r="F181" s="25">
        <v>0</v>
      </c>
    </row>
    <row r="182" spans="1:6" ht="15" customHeight="1" x14ac:dyDescent="0.2">
      <c r="A182" s="18" t="s">
        <v>157</v>
      </c>
      <c r="B182" s="23">
        <v>3</v>
      </c>
      <c r="C182" s="24">
        <v>7.6726350000000006E-3</v>
      </c>
      <c r="D182" s="24">
        <v>0</v>
      </c>
      <c r="E182" s="24">
        <v>0</v>
      </c>
      <c r="F182" s="25">
        <v>0.186</v>
      </c>
    </row>
    <row r="183" spans="1:6" ht="15" customHeight="1" x14ac:dyDescent="0.2">
      <c r="A183" s="18" t="s">
        <v>158</v>
      </c>
      <c r="B183" s="23">
        <v>1</v>
      </c>
      <c r="C183" s="24">
        <v>0.03</v>
      </c>
      <c r="D183" s="24">
        <v>0</v>
      </c>
      <c r="E183" s="24">
        <v>0</v>
      </c>
      <c r="F183" s="25">
        <v>0.09</v>
      </c>
    </row>
    <row r="184" spans="1:6" ht="15" customHeight="1" x14ac:dyDescent="0.2">
      <c r="A184" s="17" t="s">
        <v>159</v>
      </c>
      <c r="B184" s="20">
        <v>6</v>
      </c>
      <c r="C184" s="21">
        <v>6.7672634999999995E-2</v>
      </c>
      <c r="D184" s="21">
        <v>4.0000000000000001E-3</v>
      </c>
      <c r="E184" s="21">
        <v>0</v>
      </c>
      <c r="F184" s="22">
        <v>2.4500000000000002</v>
      </c>
    </row>
    <row r="185" spans="1:6" ht="15" customHeight="1" x14ac:dyDescent="0.2">
      <c r="A185" s="18" t="s">
        <v>160</v>
      </c>
      <c r="B185" s="23">
        <v>2</v>
      </c>
      <c r="C185" s="24">
        <v>3.9999999999999994E-2</v>
      </c>
      <c r="D185" s="24">
        <v>0</v>
      </c>
      <c r="E185" s="24">
        <v>0</v>
      </c>
      <c r="F185" s="25">
        <v>0.15</v>
      </c>
    </row>
    <row r="186" spans="1:6" ht="15" customHeight="1" x14ac:dyDescent="0.2">
      <c r="A186" s="18" t="s">
        <v>159</v>
      </c>
      <c r="B186" s="23">
        <v>1</v>
      </c>
      <c r="C186" s="24">
        <v>2.557545E-3</v>
      </c>
      <c r="D186" s="24">
        <v>0</v>
      </c>
      <c r="E186" s="24">
        <v>0</v>
      </c>
      <c r="F186" s="25">
        <v>4.8000000000000001E-2</v>
      </c>
    </row>
    <row r="187" spans="1:6" ht="15" customHeight="1" x14ac:dyDescent="0.2">
      <c r="A187" s="18" t="s">
        <v>161</v>
      </c>
      <c r="B187" s="23">
        <v>3</v>
      </c>
      <c r="C187" s="24">
        <v>2.5115090000000003E-2</v>
      </c>
      <c r="D187" s="24">
        <v>4.0000000000000001E-3</v>
      </c>
      <c r="E187" s="24">
        <v>0</v>
      </c>
      <c r="F187" s="25">
        <v>2.2520000000000002</v>
      </c>
    </row>
    <row r="188" spans="1:6" ht="21" customHeight="1" x14ac:dyDescent="0.2">
      <c r="A188" s="16" t="s">
        <v>162</v>
      </c>
      <c r="B188" s="20">
        <f>SUM(B189+B195+B200+B202)</f>
        <v>56</v>
      </c>
      <c r="C188" s="21">
        <f>SUM(C189+C195+C200+C202)</f>
        <v>0.65833760499999983</v>
      </c>
      <c r="D188" s="21">
        <f t="shared" ref="D188:F188" si="6">SUM(D189+D195+D200+D202)</f>
        <v>3.0672634333333337E-2</v>
      </c>
      <c r="E188" s="21">
        <f t="shared" si="6"/>
        <v>0</v>
      </c>
      <c r="F188" s="22">
        <f t="shared" si="6"/>
        <v>26.605999999999995</v>
      </c>
    </row>
    <row r="189" spans="1:6" ht="15" customHeight="1" x14ac:dyDescent="0.2">
      <c r="A189" s="17" t="s">
        <v>62</v>
      </c>
      <c r="B189" s="20">
        <v>49</v>
      </c>
      <c r="C189" s="21">
        <v>0.59787724499999984</v>
      </c>
      <c r="D189" s="21">
        <v>3.0672634333333337E-2</v>
      </c>
      <c r="E189" s="21">
        <v>0</v>
      </c>
      <c r="F189" s="22">
        <v>24.049999999999994</v>
      </c>
    </row>
    <row r="190" spans="1:6" ht="15" customHeight="1" x14ac:dyDescent="0.2">
      <c r="A190" s="18" t="s">
        <v>350</v>
      </c>
      <c r="B190" s="23">
        <v>8</v>
      </c>
      <c r="C190" s="24">
        <v>0.10301790399999999</v>
      </c>
      <c r="D190" s="24">
        <v>5.0000000000000001E-3</v>
      </c>
      <c r="E190" s="24">
        <v>0</v>
      </c>
      <c r="F190" s="25">
        <v>2.8319999999999999</v>
      </c>
    </row>
    <row r="191" spans="1:6" ht="15" customHeight="1" x14ac:dyDescent="0.2">
      <c r="A191" s="18" t="s">
        <v>163</v>
      </c>
      <c r="B191" s="23">
        <v>26</v>
      </c>
      <c r="C191" s="24">
        <v>0.256496167</v>
      </c>
      <c r="D191" s="24">
        <v>1.3115089333333337E-2</v>
      </c>
      <c r="E191" s="24">
        <v>0</v>
      </c>
      <c r="F191" s="25">
        <v>8.8999999999999986</v>
      </c>
    </row>
    <row r="192" spans="1:6" ht="15" customHeight="1" x14ac:dyDescent="0.2">
      <c r="A192" s="18" t="s">
        <v>164</v>
      </c>
      <c r="B192" s="23">
        <v>1</v>
      </c>
      <c r="C192" s="24">
        <v>2.557545E-3</v>
      </c>
      <c r="D192" s="24">
        <v>0</v>
      </c>
      <c r="E192" s="24">
        <v>0</v>
      </c>
      <c r="F192" s="25">
        <v>0.252</v>
      </c>
    </row>
    <row r="193" spans="1:6" ht="15" customHeight="1" x14ac:dyDescent="0.2">
      <c r="A193" s="18" t="s">
        <v>165</v>
      </c>
      <c r="B193" s="23">
        <v>4</v>
      </c>
      <c r="C193" s="24">
        <v>2.534527E-2</v>
      </c>
      <c r="D193" s="24">
        <v>0</v>
      </c>
      <c r="E193" s="24">
        <v>0</v>
      </c>
      <c r="F193" s="25">
        <v>2.4300000000000002</v>
      </c>
    </row>
    <row r="194" spans="1:6" ht="15" customHeight="1" x14ac:dyDescent="0.2">
      <c r="A194" s="18" t="s">
        <v>166</v>
      </c>
      <c r="B194" s="23">
        <v>10</v>
      </c>
      <c r="C194" s="24">
        <v>0.21046035900000004</v>
      </c>
      <c r="D194" s="24">
        <v>1.2557545E-2</v>
      </c>
      <c r="E194" s="24">
        <v>0</v>
      </c>
      <c r="F194" s="25">
        <v>9.636000000000001</v>
      </c>
    </row>
    <row r="195" spans="1:6" ht="15" customHeight="1" x14ac:dyDescent="0.2">
      <c r="A195" s="17" t="s">
        <v>167</v>
      </c>
      <c r="B195" s="20">
        <v>5</v>
      </c>
      <c r="C195" s="21">
        <v>5.2787725000000001E-2</v>
      </c>
      <c r="D195" s="21">
        <v>0</v>
      </c>
      <c r="E195" s="21">
        <v>0</v>
      </c>
      <c r="F195" s="22">
        <v>2.04</v>
      </c>
    </row>
    <row r="196" spans="1:6" ht="15" customHeight="1" x14ac:dyDescent="0.2">
      <c r="A196" s="18" t="s">
        <v>351</v>
      </c>
      <c r="B196" s="23">
        <v>1</v>
      </c>
      <c r="C196" s="24">
        <v>2.557545E-3</v>
      </c>
      <c r="D196" s="24">
        <v>0</v>
      </c>
      <c r="E196" s="24">
        <v>0</v>
      </c>
      <c r="F196" s="25">
        <v>0.18</v>
      </c>
    </row>
    <row r="197" spans="1:6" ht="15" customHeight="1" x14ac:dyDescent="0.2">
      <c r="A197" s="18" t="s">
        <v>168</v>
      </c>
      <c r="B197" s="23">
        <v>2</v>
      </c>
      <c r="C197" s="24">
        <v>7.6726350000000006E-3</v>
      </c>
      <c r="D197" s="24">
        <v>0</v>
      </c>
      <c r="E197" s="24">
        <v>0</v>
      </c>
      <c r="F197" s="25">
        <v>1.2</v>
      </c>
    </row>
    <row r="198" spans="1:6" ht="15" customHeight="1" x14ac:dyDescent="0.2">
      <c r="A198" s="18" t="s">
        <v>169</v>
      </c>
      <c r="B198" s="23">
        <v>1</v>
      </c>
      <c r="C198" s="24">
        <v>2.557545E-3</v>
      </c>
      <c r="D198" s="24">
        <v>0</v>
      </c>
      <c r="E198" s="24">
        <v>0</v>
      </c>
      <c r="F198" s="25">
        <v>0.06</v>
      </c>
    </row>
    <row r="199" spans="1:6" ht="15" customHeight="1" x14ac:dyDescent="0.2">
      <c r="A199" s="18" t="s">
        <v>170</v>
      </c>
      <c r="B199" s="23">
        <v>1</v>
      </c>
      <c r="C199" s="24">
        <v>0.04</v>
      </c>
      <c r="D199" s="24">
        <v>0</v>
      </c>
      <c r="E199" s="24">
        <v>0</v>
      </c>
      <c r="F199" s="25">
        <v>0.6</v>
      </c>
    </row>
    <row r="200" spans="1:6" ht="15" customHeight="1" x14ac:dyDescent="0.2">
      <c r="A200" s="17" t="s">
        <v>171</v>
      </c>
      <c r="B200" s="20">
        <v>1</v>
      </c>
      <c r="C200" s="21">
        <v>2.557545E-3</v>
      </c>
      <c r="D200" s="21">
        <v>0</v>
      </c>
      <c r="E200" s="21">
        <v>0</v>
      </c>
      <c r="F200" s="22">
        <v>0.48</v>
      </c>
    </row>
    <row r="201" spans="1:6" ht="15" customHeight="1" x14ac:dyDescent="0.2">
      <c r="A201" s="18" t="s">
        <v>352</v>
      </c>
      <c r="B201" s="23">
        <v>1</v>
      </c>
      <c r="C201" s="24">
        <v>2.557545E-3</v>
      </c>
      <c r="D201" s="24">
        <v>0</v>
      </c>
      <c r="E201" s="24">
        <v>0</v>
      </c>
      <c r="F201" s="25">
        <v>0.48</v>
      </c>
    </row>
    <row r="202" spans="1:6" ht="15" customHeight="1" x14ac:dyDescent="0.2">
      <c r="A202" s="17" t="s">
        <v>172</v>
      </c>
      <c r="B202" s="20">
        <v>1</v>
      </c>
      <c r="C202" s="21">
        <v>5.1150900000000001E-3</v>
      </c>
      <c r="D202" s="21">
        <v>0</v>
      </c>
      <c r="E202" s="21">
        <v>0</v>
      </c>
      <c r="F202" s="22">
        <v>3.6000000000000004E-2</v>
      </c>
    </row>
    <row r="203" spans="1:6" ht="15" customHeight="1" x14ac:dyDescent="0.2">
      <c r="A203" s="18" t="s">
        <v>173</v>
      </c>
      <c r="B203" s="23">
        <v>1</v>
      </c>
      <c r="C203" s="24">
        <v>5.1150900000000001E-3</v>
      </c>
      <c r="D203" s="24">
        <v>0</v>
      </c>
      <c r="E203" s="24">
        <v>0</v>
      </c>
      <c r="F203" s="25">
        <v>3.6000000000000004E-2</v>
      </c>
    </row>
    <row r="204" spans="1:6" ht="21" customHeight="1" x14ac:dyDescent="0.2">
      <c r="A204" s="16" t="s">
        <v>174</v>
      </c>
      <c r="B204" s="20">
        <f>SUM(B205+B208+B210+B213+B215+B217)</f>
        <v>9</v>
      </c>
      <c r="C204" s="21">
        <f>SUM(C205+C208+C210+C213+C215+C217)</f>
        <v>0.3727877240000001</v>
      </c>
      <c r="D204" s="21">
        <f t="shared" ref="D204:F204" si="7">SUM(D205+D208+D210+D213+D215+D217)</f>
        <v>1.2557545E-2</v>
      </c>
      <c r="E204" s="21">
        <f t="shared" si="7"/>
        <v>0</v>
      </c>
      <c r="F204" s="22">
        <f t="shared" si="7"/>
        <v>7.7</v>
      </c>
    </row>
    <row r="205" spans="1:6" ht="15" customHeight="1" x14ac:dyDescent="0.2">
      <c r="A205" s="17" t="s">
        <v>175</v>
      </c>
      <c r="B205" s="20">
        <v>2</v>
      </c>
      <c r="C205" s="21">
        <v>0.26767263400000002</v>
      </c>
      <c r="D205" s="21">
        <v>0</v>
      </c>
      <c r="E205" s="21">
        <v>0</v>
      </c>
      <c r="F205" s="22">
        <v>5.36</v>
      </c>
    </row>
    <row r="206" spans="1:6" ht="15" customHeight="1" x14ac:dyDescent="0.2">
      <c r="A206" s="18" t="s">
        <v>176</v>
      </c>
      <c r="B206" s="23">
        <v>1</v>
      </c>
      <c r="C206" s="24">
        <v>0.26</v>
      </c>
      <c r="D206" s="24">
        <v>0</v>
      </c>
      <c r="E206" s="24">
        <v>0</v>
      </c>
      <c r="F206" s="25">
        <v>5</v>
      </c>
    </row>
    <row r="207" spans="1:6" ht="15" customHeight="1" x14ac:dyDescent="0.2">
      <c r="A207" s="18" t="s">
        <v>177</v>
      </c>
      <c r="B207" s="23">
        <v>1</v>
      </c>
      <c r="C207" s="24">
        <v>7.6726340000000002E-3</v>
      </c>
      <c r="D207" s="24">
        <v>0</v>
      </c>
      <c r="E207" s="24">
        <v>0</v>
      </c>
      <c r="F207" s="25">
        <v>0.36</v>
      </c>
    </row>
    <row r="208" spans="1:6" ht="15" customHeight="1" x14ac:dyDescent="0.2">
      <c r="A208" s="17" t="s">
        <v>11</v>
      </c>
      <c r="B208" s="20">
        <v>1</v>
      </c>
      <c r="C208" s="21">
        <v>0.02</v>
      </c>
      <c r="D208" s="21">
        <v>0</v>
      </c>
      <c r="E208" s="21">
        <v>0</v>
      </c>
      <c r="F208" s="22">
        <v>1.8</v>
      </c>
    </row>
    <row r="209" spans="1:6" ht="15" customHeight="1" x14ac:dyDescent="0.2">
      <c r="A209" s="18" t="s">
        <v>178</v>
      </c>
      <c r="B209" s="23">
        <v>1</v>
      </c>
      <c r="C209" s="24">
        <v>0.02</v>
      </c>
      <c r="D209" s="24">
        <v>0</v>
      </c>
      <c r="E209" s="24">
        <v>0</v>
      </c>
      <c r="F209" s="25">
        <v>1.8</v>
      </c>
    </row>
    <row r="210" spans="1:6" ht="15" customHeight="1" x14ac:dyDescent="0.2">
      <c r="A210" s="17" t="s">
        <v>174</v>
      </c>
      <c r="B210" s="20">
        <v>2</v>
      </c>
      <c r="C210" s="21">
        <v>3.2557545E-2</v>
      </c>
      <c r="D210" s="21">
        <v>0</v>
      </c>
      <c r="E210" s="21">
        <v>0</v>
      </c>
      <c r="F210" s="22">
        <v>0.3</v>
      </c>
    </row>
    <row r="211" spans="1:6" ht="15" customHeight="1" x14ac:dyDescent="0.2">
      <c r="A211" s="18" t="s">
        <v>179</v>
      </c>
      <c r="B211" s="23">
        <v>1</v>
      </c>
      <c r="C211" s="24">
        <v>2.557545E-3</v>
      </c>
      <c r="D211" s="24">
        <v>0</v>
      </c>
      <c r="E211" s="24">
        <v>0</v>
      </c>
      <c r="F211" s="25">
        <v>0.06</v>
      </c>
    </row>
    <row r="212" spans="1:6" ht="15" customHeight="1" x14ac:dyDescent="0.2">
      <c r="A212" s="18" t="s">
        <v>180</v>
      </c>
      <c r="B212" s="23">
        <v>1</v>
      </c>
      <c r="C212" s="24">
        <v>0.03</v>
      </c>
      <c r="D212" s="24">
        <v>0</v>
      </c>
      <c r="E212" s="24">
        <v>0</v>
      </c>
      <c r="F212" s="25">
        <v>0.24</v>
      </c>
    </row>
    <row r="213" spans="1:6" ht="15" customHeight="1" x14ac:dyDescent="0.2">
      <c r="A213" s="17" t="s">
        <v>181</v>
      </c>
      <c r="B213" s="20">
        <v>1</v>
      </c>
      <c r="C213" s="21">
        <v>0.03</v>
      </c>
      <c r="D213" s="21">
        <v>0</v>
      </c>
      <c r="E213" s="21">
        <v>0</v>
      </c>
      <c r="F213" s="22">
        <v>0.12</v>
      </c>
    </row>
    <row r="214" spans="1:6" ht="15" customHeight="1" x14ac:dyDescent="0.2">
      <c r="A214" s="18" t="s">
        <v>353</v>
      </c>
      <c r="B214" s="23">
        <v>1</v>
      </c>
      <c r="C214" s="24">
        <v>0.03</v>
      </c>
      <c r="D214" s="24">
        <v>0</v>
      </c>
      <c r="E214" s="24">
        <v>0</v>
      </c>
      <c r="F214" s="25">
        <v>0.12</v>
      </c>
    </row>
    <row r="215" spans="1:6" ht="15" customHeight="1" x14ac:dyDescent="0.2">
      <c r="A215" s="17" t="s">
        <v>182</v>
      </c>
      <c r="B215" s="20">
        <v>1</v>
      </c>
      <c r="C215" s="21">
        <v>2.557545E-3</v>
      </c>
      <c r="D215" s="21">
        <v>2.557545E-3</v>
      </c>
      <c r="E215" s="21">
        <v>0</v>
      </c>
      <c r="F215" s="22">
        <v>0</v>
      </c>
    </row>
    <row r="216" spans="1:6" ht="15" customHeight="1" x14ac:dyDescent="0.2">
      <c r="A216" s="18" t="s">
        <v>354</v>
      </c>
      <c r="B216" s="23">
        <v>1</v>
      </c>
      <c r="C216" s="24">
        <v>2.557545E-3</v>
      </c>
      <c r="D216" s="24">
        <v>2.557545E-3</v>
      </c>
      <c r="E216" s="24">
        <v>0</v>
      </c>
      <c r="F216" s="25">
        <v>0</v>
      </c>
    </row>
    <row r="217" spans="1:6" ht="15" customHeight="1" x14ac:dyDescent="0.2">
      <c r="A217" s="17" t="s">
        <v>183</v>
      </c>
      <c r="B217" s="20">
        <v>2</v>
      </c>
      <c r="C217" s="21">
        <v>0.02</v>
      </c>
      <c r="D217" s="21">
        <v>0.01</v>
      </c>
      <c r="E217" s="21">
        <v>0</v>
      </c>
      <c r="F217" s="22">
        <v>0.12</v>
      </c>
    </row>
    <row r="218" spans="1:6" ht="15" customHeight="1" x14ac:dyDescent="0.2">
      <c r="A218" s="18" t="s">
        <v>184</v>
      </c>
      <c r="B218" s="23">
        <v>1</v>
      </c>
      <c r="C218" s="24">
        <v>0.01</v>
      </c>
      <c r="D218" s="24">
        <v>0.01</v>
      </c>
      <c r="E218" s="24">
        <v>0</v>
      </c>
      <c r="F218" s="25">
        <v>0</v>
      </c>
    </row>
    <row r="219" spans="1:6" ht="15" customHeight="1" x14ac:dyDescent="0.2">
      <c r="A219" s="18" t="s">
        <v>185</v>
      </c>
      <c r="B219" s="23">
        <v>1</v>
      </c>
      <c r="C219" s="24">
        <v>0.01</v>
      </c>
      <c r="D219" s="24">
        <v>0</v>
      </c>
      <c r="E219" s="24">
        <v>0</v>
      </c>
      <c r="F219" s="25">
        <v>0.12</v>
      </c>
    </row>
    <row r="220" spans="1:6" ht="21" customHeight="1" x14ac:dyDescent="0.2">
      <c r="A220" s="16" t="s">
        <v>186</v>
      </c>
      <c r="B220" s="27">
        <f>SUM(B221+B224+B226+B242)</f>
        <v>113</v>
      </c>
      <c r="C220" s="28">
        <f>SUM(C221+C224+C226+C242)</f>
        <v>1.2906138269999998</v>
      </c>
      <c r="D220" s="28">
        <f t="shared" ref="D220:F220" si="8">SUM(D221+D224+D226+D242)</f>
        <v>0.14767229366666673</v>
      </c>
      <c r="E220" s="28">
        <f t="shared" si="8"/>
        <v>0</v>
      </c>
      <c r="F220" s="26">
        <f t="shared" si="8"/>
        <v>42.758000000000003</v>
      </c>
    </row>
    <row r="221" spans="1:6" ht="15" customHeight="1" x14ac:dyDescent="0.2">
      <c r="A221" s="17" t="s">
        <v>163</v>
      </c>
      <c r="B221" s="20">
        <v>10</v>
      </c>
      <c r="C221" s="21">
        <v>0.15813299199999997</v>
      </c>
      <c r="D221" s="21">
        <v>7.6726340000000011E-3</v>
      </c>
      <c r="E221" s="21">
        <v>0</v>
      </c>
      <c r="F221" s="22">
        <v>6.1640000000000006</v>
      </c>
    </row>
    <row r="222" spans="1:6" ht="15" customHeight="1" x14ac:dyDescent="0.2">
      <c r="A222" s="18" t="s">
        <v>374</v>
      </c>
      <c r="B222" s="23">
        <v>5</v>
      </c>
      <c r="C222" s="24">
        <v>7.7672634000000004E-2</v>
      </c>
      <c r="D222" s="24">
        <v>7.6726340000000011E-3</v>
      </c>
      <c r="E222" s="24">
        <v>0</v>
      </c>
      <c r="F222" s="25">
        <v>3.3240000000000003</v>
      </c>
    </row>
    <row r="223" spans="1:6" ht="15" customHeight="1" x14ac:dyDescent="0.2">
      <c r="A223" s="18" t="s">
        <v>187</v>
      </c>
      <c r="B223" s="23">
        <v>5</v>
      </c>
      <c r="C223" s="24">
        <v>8.046035800000001E-2</v>
      </c>
      <c r="D223" s="24">
        <v>0</v>
      </c>
      <c r="E223" s="24">
        <v>0</v>
      </c>
      <c r="F223" s="25">
        <v>2.8400000000000003</v>
      </c>
    </row>
    <row r="224" spans="1:6" ht="15" customHeight="1" x14ac:dyDescent="0.2">
      <c r="A224" s="17" t="s">
        <v>188</v>
      </c>
      <c r="B224" s="20">
        <v>1</v>
      </c>
      <c r="C224" s="21">
        <v>0.03</v>
      </c>
      <c r="D224" s="21">
        <v>0</v>
      </c>
      <c r="E224" s="21">
        <v>0</v>
      </c>
      <c r="F224" s="22">
        <v>2</v>
      </c>
    </row>
    <row r="225" spans="1:6" ht="15" customHeight="1" x14ac:dyDescent="0.2">
      <c r="A225" s="18" t="s">
        <v>189</v>
      </c>
      <c r="B225" s="23">
        <v>1</v>
      </c>
      <c r="C225" s="24">
        <v>0.03</v>
      </c>
      <c r="D225" s="24">
        <v>0</v>
      </c>
      <c r="E225" s="24">
        <v>0</v>
      </c>
      <c r="F225" s="25">
        <v>2</v>
      </c>
    </row>
    <row r="226" spans="1:6" ht="15" customHeight="1" x14ac:dyDescent="0.2">
      <c r="A226" s="17" t="s">
        <v>186</v>
      </c>
      <c r="B226" s="20">
        <v>101</v>
      </c>
      <c r="C226" s="21">
        <v>1.09992329</v>
      </c>
      <c r="D226" s="21">
        <v>0.13999965966666672</v>
      </c>
      <c r="E226" s="21">
        <v>0</v>
      </c>
      <c r="F226" s="22">
        <v>34.588000000000001</v>
      </c>
    </row>
    <row r="227" spans="1:6" ht="15" customHeight="1" x14ac:dyDescent="0.2">
      <c r="A227" s="18" t="s">
        <v>190</v>
      </c>
      <c r="B227" s="23">
        <v>1</v>
      </c>
      <c r="C227" s="24">
        <v>0.08</v>
      </c>
      <c r="D227" s="24">
        <v>0</v>
      </c>
      <c r="E227" s="24">
        <v>0</v>
      </c>
      <c r="F227" s="25">
        <v>0.36</v>
      </c>
    </row>
    <row r="228" spans="1:6" ht="15" customHeight="1" x14ac:dyDescent="0.2">
      <c r="A228" s="18" t="s">
        <v>36</v>
      </c>
      <c r="B228" s="23">
        <v>2</v>
      </c>
      <c r="C228" s="24">
        <v>7.6726350000000006E-3</v>
      </c>
      <c r="D228" s="24">
        <v>0</v>
      </c>
      <c r="E228" s="24">
        <v>0</v>
      </c>
      <c r="F228" s="25">
        <v>5.3999999999999999E-2</v>
      </c>
    </row>
    <row r="229" spans="1:6" ht="15" customHeight="1" x14ac:dyDescent="0.2">
      <c r="A229" s="18" t="s">
        <v>113</v>
      </c>
      <c r="B229" s="23">
        <v>2</v>
      </c>
      <c r="C229" s="24">
        <v>1.5345268E-2</v>
      </c>
      <c r="D229" s="24">
        <v>0</v>
      </c>
      <c r="E229" s="24">
        <v>0</v>
      </c>
      <c r="F229" s="25">
        <v>0.14400000000000002</v>
      </c>
    </row>
    <row r="230" spans="1:6" ht="15" customHeight="1" x14ac:dyDescent="0.2">
      <c r="A230" s="18" t="s">
        <v>191</v>
      </c>
      <c r="B230" s="23">
        <v>4</v>
      </c>
      <c r="C230" s="24">
        <v>3.7672635000000003E-2</v>
      </c>
      <c r="D230" s="24">
        <v>0</v>
      </c>
      <c r="E230" s="24">
        <v>0</v>
      </c>
      <c r="F230" s="25">
        <v>1.4920000000000002</v>
      </c>
    </row>
    <row r="231" spans="1:6" ht="15" customHeight="1" x14ac:dyDescent="0.2">
      <c r="A231" s="18" t="s">
        <v>192</v>
      </c>
      <c r="B231" s="23">
        <v>10</v>
      </c>
      <c r="C231" s="24">
        <v>7.3248084000000005E-2</v>
      </c>
      <c r="D231" s="24">
        <v>1.9999999999999996E-3</v>
      </c>
      <c r="E231" s="24">
        <v>0</v>
      </c>
      <c r="F231" s="25">
        <v>2.0619999999999998</v>
      </c>
    </row>
    <row r="232" spans="1:6" ht="15" customHeight="1" x14ac:dyDescent="0.2">
      <c r="A232" s="18" t="s">
        <v>193</v>
      </c>
      <c r="B232" s="23">
        <v>13</v>
      </c>
      <c r="C232" s="24">
        <v>0.21092072000000001</v>
      </c>
      <c r="D232" s="24">
        <v>8.3199999999999982E-2</v>
      </c>
      <c r="E232" s="24">
        <v>0</v>
      </c>
      <c r="F232" s="25">
        <v>9.1579999999999995</v>
      </c>
    </row>
    <row r="233" spans="1:6" ht="15" customHeight="1" x14ac:dyDescent="0.2">
      <c r="A233" s="18" t="s">
        <v>194</v>
      </c>
      <c r="B233" s="23">
        <v>6</v>
      </c>
      <c r="C233" s="24">
        <v>9.2787724000000016E-2</v>
      </c>
      <c r="D233" s="24">
        <v>0</v>
      </c>
      <c r="E233" s="24">
        <v>0</v>
      </c>
      <c r="F233" s="25">
        <v>6.1479999999999997</v>
      </c>
    </row>
    <row r="234" spans="1:6" ht="15" customHeight="1" x14ac:dyDescent="0.2">
      <c r="A234" s="18" t="s">
        <v>195</v>
      </c>
      <c r="B234" s="23">
        <v>1</v>
      </c>
      <c r="C234" s="24">
        <v>2.557545E-3</v>
      </c>
      <c r="D234" s="24">
        <v>0</v>
      </c>
      <c r="E234" s="24">
        <v>0</v>
      </c>
      <c r="F234" s="25">
        <v>0</v>
      </c>
    </row>
    <row r="235" spans="1:6" ht="15" customHeight="1" x14ac:dyDescent="0.2">
      <c r="A235" s="18" t="s">
        <v>196</v>
      </c>
      <c r="B235" s="23">
        <v>1</v>
      </c>
      <c r="C235" s="24">
        <v>5.1150900000000001E-3</v>
      </c>
      <c r="D235" s="24">
        <v>0</v>
      </c>
      <c r="E235" s="24">
        <v>0</v>
      </c>
      <c r="F235" s="25">
        <v>6.0000000000000001E-3</v>
      </c>
    </row>
    <row r="236" spans="1:6" ht="15" customHeight="1" x14ac:dyDescent="0.2">
      <c r="A236" s="18" t="s">
        <v>197</v>
      </c>
      <c r="B236" s="23">
        <v>5</v>
      </c>
      <c r="C236" s="24">
        <v>7.0230180000000003E-2</v>
      </c>
      <c r="D236" s="24">
        <v>0</v>
      </c>
      <c r="E236" s="24">
        <v>0</v>
      </c>
      <c r="F236" s="25">
        <v>0.83999999999999986</v>
      </c>
    </row>
    <row r="237" spans="1:6" ht="15" customHeight="1" x14ac:dyDescent="0.2">
      <c r="A237" s="18" t="s">
        <v>198</v>
      </c>
      <c r="B237" s="23">
        <v>11</v>
      </c>
      <c r="C237" s="24">
        <v>5.3708442000000009E-2</v>
      </c>
      <c r="D237" s="24">
        <v>1.7902814E-2</v>
      </c>
      <c r="E237" s="24">
        <v>0</v>
      </c>
      <c r="F237" s="25">
        <v>1.6020000000000001</v>
      </c>
    </row>
    <row r="238" spans="1:6" ht="15" customHeight="1" x14ac:dyDescent="0.2">
      <c r="A238" s="18" t="s">
        <v>199</v>
      </c>
      <c r="B238" s="23">
        <v>7</v>
      </c>
      <c r="C238" s="24">
        <v>6.7902814000000006E-2</v>
      </c>
      <c r="D238" s="24">
        <v>8.9999999999999993E-3</v>
      </c>
      <c r="E238" s="24">
        <v>0</v>
      </c>
      <c r="F238" s="25">
        <v>1.3360000000000001</v>
      </c>
    </row>
    <row r="239" spans="1:6" ht="15" customHeight="1" x14ac:dyDescent="0.2">
      <c r="A239" s="18" t="s">
        <v>200</v>
      </c>
      <c r="B239" s="23">
        <v>3</v>
      </c>
      <c r="C239" s="24">
        <v>1.5345269000000002E-2</v>
      </c>
      <c r="D239" s="24">
        <v>0</v>
      </c>
      <c r="E239" s="24">
        <v>0</v>
      </c>
      <c r="F239" s="25">
        <v>0.30599999999999999</v>
      </c>
    </row>
    <row r="240" spans="1:6" ht="15" customHeight="1" x14ac:dyDescent="0.2">
      <c r="A240" s="18" t="s">
        <v>201</v>
      </c>
      <c r="B240" s="23">
        <v>21</v>
      </c>
      <c r="C240" s="24">
        <v>0.18370844200000003</v>
      </c>
      <c r="D240" s="24">
        <v>2.0224211666666665E-2</v>
      </c>
      <c r="E240" s="24">
        <v>0</v>
      </c>
      <c r="F240" s="25">
        <v>9.6580000000000013</v>
      </c>
    </row>
    <row r="241" spans="1:6" ht="15" customHeight="1" x14ac:dyDescent="0.2">
      <c r="A241" s="18" t="s">
        <v>202</v>
      </c>
      <c r="B241" s="23">
        <v>14</v>
      </c>
      <c r="C241" s="24">
        <v>0.18370844199999997</v>
      </c>
      <c r="D241" s="24">
        <v>7.6726340000000002E-3</v>
      </c>
      <c r="E241" s="24">
        <v>0</v>
      </c>
      <c r="F241" s="25">
        <v>1.4220000000000002</v>
      </c>
    </row>
    <row r="242" spans="1:6" ht="15" customHeight="1" x14ac:dyDescent="0.2">
      <c r="A242" s="17" t="s">
        <v>203</v>
      </c>
      <c r="B242" s="20">
        <v>1</v>
      </c>
      <c r="C242" s="21">
        <v>2.557545E-3</v>
      </c>
      <c r="D242" s="21">
        <v>0</v>
      </c>
      <c r="E242" s="21">
        <v>0</v>
      </c>
      <c r="F242" s="22">
        <v>6.0000000000000001E-3</v>
      </c>
    </row>
    <row r="243" spans="1:6" ht="15" customHeight="1" x14ac:dyDescent="0.2">
      <c r="A243" s="18" t="s">
        <v>204</v>
      </c>
      <c r="B243" s="23">
        <v>1</v>
      </c>
      <c r="C243" s="24">
        <v>2.557545E-3</v>
      </c>
      <c r="D243" s="24">
        <v>0</v>
      </c>
      <c r="E243" s="24">
        <v>0</v>
      </c>
      <c r="F243" s="25">
        <v>6.0000000000000001E-3</v>
      </c>
    </row>
    <row r="244" spans="1:6" ht="21" customHeight="1" x14ac:dyDescent="0.2">
      <c r="A244" s="16" t="s">
        <v>371</v>
      </c>
      <c r="B244" s="20">
        <f>SUM(B245+B254+B265+B270+B283)</f>
        <v>301</v>
      </c>
      <c r="C244" s="21">
        <f>SUM(C245+C254+C265+C270+C283)</f>
        <v>4.6832992779999998</v>
      </c>
      <c r="D244" s="21">
        <f>SUM(D245+D254+D265+D270+D283)</f>
        <v>0.32556419444999996</v>
      </c>
      <c r="E244" s="21">
        <f>SUM(E245+E254+E265+E270+E283)</f>
        <v>0</v>
      </c>
      <c r="F244" s="22">
        <f>SUM(F245+F254+F265+F270+F283)</f>
        <v>139.73599999999999</v>
      </c>
    </row>
    <row r="245" spans="1:6" ht="15" customHeight="1" x14ac:dyDescent="0.2">
      <c r="A245" s="17" t="s">
        <v>289</v>
      </c>
      <c r="B245" s="20">
        <v>26</v>
      </c>
      <c r="C245" s="21">
        <v>0.25416880199999992</v>
      </c>
      <c r="D245" s="21">
        <v>9.115090000000001E-3</v>
      </c>
      <c r="E245" s="21">
        <v>0</v>
      </c>
      <c r="F245" s="22">
        <v>6.0419999999999998</v>
      </c>
    </row>
    <row r="246" spans="1:6" ht="15" customHeight="1" x14ac:dyDescent="0.2">
      <c r="A246" s="18" t="s">
        <v>355</v>
      </c>
      <c r="B246" s="23">
        <v>3</v>
      </c>
      <c r="C246" s="24">
        <v>1.7902813E-2</v>
      </c>
      <c r="D246" s="24">
        <v>0</v>
      </c>
      <c r="E246" s="24">
        <v>0</v>
      </c>
      <c r="F246" s="25">
        <v>1.1220000000000001</v>
      </c>
    </row>
    <row r="247" spans="1:6" ht="15" customHeight="1" x14ac:dyDescent="0.2">
      <c r="A247" s="18" t="s">
        <v>290</v>
      </c>
      <c r="B247" s="23">
        <v>9</v>
      </c>
      <c r="C247" s="24">
        <v>0.11813299399999999</v>
      </c>
      <c r="D247" s="24">
        <v>5.115090000000001E-3</v>
      </c>
      <c r="E247" s="24">
        <v>0</v>
      </c>
      <c r="F247" s="25">
        <v>1.1279999999999999</v>
      </c>
    </row>
    <row r="248" spans="1:6" ht="15" customHeight="1" x14ac:dyDescent="0.2">
      <c r="A248" s="18" t="s">
        <v>138</v>
      </c>
      <c r="B248" s="23">
        <v>1</v>
      </c>
      <c r="C248" s="24">
        <v>0.01</v>
      </c>
      <c r="D248" s="24">
        <v>0</v>
      </c>
      <c r="E248" s="24">
        <v>0</v>
      </c>
      <c r="F248" s="25">
        <v>0.09</v>
      </c>
    </row>
    <row r="249" spans="1:6" ht="15" customHeight="1" x14ac:dyDescent="0.2">
      <c r="A249" s="18" t="s">
        <v>291</v>
      </c>
      <c r="B249" s="23">
        <v>5</v>
      </c>
      <c r="C249" s="24">
        <v>6.7672634999999981E-2</v>
      </c>
      <c r="D249" s="24">
        <v>0</v>
      </c>
      <c r="E249" s="24">
        <v>0</v>
      </c>
      <c r="F249" s="25">
        <v>0.84599999999999997</v>
      </c>
    </row>
    <row r="250" spans="1:6" ht="15" customHeight="1" x14ac:dyDescent="0.2">
      <c r="A250" s="18" t="s">
        <v>292</v>
      </c>
      <c r="B250" s="23">
        <v>1</v>
      </c>
      <c r="C250" s="24">
        <v>0.01</v>
      </c>
      <c r="D250" s="24">
        <v>4.0000000000000001E-3</v>
      </c>
      <c r="E250" s="24">
        <v>0</v>
      </c>
      <c r="F250" s="25">
        <v>1.8000000000000002E-2</v>
      </c>
    </row>
    <row r="251" spans="1:6" ht="15" customHeight="1" x14ac:dyDescent="0.2">
      <c r="A251" s="18" t="s">
        <v>293</v>
      </c>
      <c r="B251" s="23">
        <v>4</v>
      </c>
      <c r="C251" s="24">
        <v>1.5345270000000001E-2</v>
      </c>
      <c r="D251" s="24">
        <v>0</v>
      </c>
      <c r="E251" s="24">
        <v>0</v>
      </c>
      <c r="F251" s="25">
        <v>0.246</v>
      </c>
    </row>
    <row r="252" spans="1:6" ht="15" customHeight="1" x14ac:dyDescent="0.2">
      <c r="A252" s="18" t="s">
        <v>294</v>
      </c>
      <c r="B252" s="23">
        <v>1</v>
      </c>
      <c r="C252" s="24">
        <v>2.557545E-3</v>
      </c>
      <c r="D252" s="24">
        <v>0</v>
      </c>
      <c r="E252" s="24">
        <v>0</v>
      </c>
      <c r="F252" s="25">
        <v>2.4</v>
      </c>
    </row>
    <row r="253" spans="1:6" ht="15" customHeight="1" x14ac:dyDescent="0.2">
      <c r="A253" s="18" t="s">
        <v>295</v>
      </c>
      <c r="B253" s="23">
        <v>2</v>
      </c>
      <c r="C253" s="24">
        <v>1.2557545E-2</v>
      </c>
      <c r="D253" s="24">
        <v>0</v>
      </c>
      <c r="E253" s="24">
        <v>0</v>
      </c>
      <c r="F253" s="25">
        <v>0.19199999999999998</v>
      </c>
    </row>
    <row r="254" spans="1:6" ht="15" customHeight="1" x14ac:dyDescent="0.2">
      <c r="A254" s="17" t="s">
        <v>296</v>
      </c>
      <c r="B254" s="20">
        <v>121</v>
      </c>
      <c r="C254" s="21">
        <v>2.2052685600000004</v>
      </c>
      <c r="D254" s="21">
        <v>8.4681415333333315E-2</v>
      </c>
      <c r="E254" s="21">
        <v>0</v>
      </c>
      <c r="F254" s="22">
        <v>76.570000000000022</v>
      </c>
    </row>
    <row r="255" spans="1:6" ht="15" customHeight="1" x14ac:dyDescent="0.2">
      <c r="A255" s="18" t="s">
        <v>297</v>
      </c>
      <c r="B255" s="23">
        <v>3</v>
      </c>
      <c r="C255" s="24">
        <v>2.0230179000000001E-2</v>
      </c>
      <c r="D255" s="24">
        <v>7.6726339999999994E-3</v>
      </c>
      <c r="E255" s="24">
        <v>0</v>
      </c>
      <c r="F255" s="25">
        <v>1.2</v>
      </c>
    </row>
    <row r="256" spans="1:6" ht="15" customHeight="1" x14ac:dyDescent="0.2">
      <c r="A256" s="18" t="s">
        <v>298</v>
      </c>
      <c r="B256" s="23">
        <v>6</v>
      </c>
      <c r="C256" s="24">
        <v>0.55767263500000008</v>
      </c>
      <c r="D256" s="24">
        <v>2.5575450000000005E-3</v>
      </c>
      <c r="E256" s="24">
        <v>0</v>
      </c>
      <c r="F256" s="25">
        <v>3.1119999999999997</v>
      </c>
    </row>
    <row r="257" spans="1:6" ht="15" customHeight="1" x14ac:dyDescent="0.2">
      <c r="A257" s="18" t="s">
        <v>299</v>
      </c>
      <c r="B257" s="23">
        <v>44</v>
      </c>
      <c r="C257" s="24">
        <v>0.56253197499999985</v>
      </c>
      <c r="D257" s="24">
        <v>3.9105967333333332E-2</v>
      </c>
      <c r="E257" s="24">
        <v>0</v>
      </c>
      <c r="F257" s="25">
        <v>21.782000000000007</v>
      </c>
    </row>
    <row r="258" spans="1:6" ht="15" customHeight="1" x14ac:dyDescent="0.2">
      <c r="A258" s="18" t="s">
        <v>300</v>
      </c>
      <c r="B258" s="23">
        <v>51</v>
      </c>
      <c r="C258" s="24">
        <v>0.90158568599999978</v>
      </c>
      <c r="D258" s="24">
        <v>1.7672634E-2</v>
      </c>
      <c r="E258" s="24">
        <v>0</v>
      </c>
      <c r="F258" s="25">
        <v>37.828000000000003</v>
      </c>
    </row>
    <row r="259" spans="1:6" ht="15" customHeight="1" x14ac:dyDescent="0.2">
      <c r="A259" s="18" t="s">
        <v>301</v>
      </c>
      <c r="B259" s="23">
        <v>3</v>
      </c>
      <c r="C259" s="24">
        <v>1.023018E-2</v>
      </c>
      <c r="D259" s="24">
        <v>0</v>
      </c>
      <c r="E259" s="24">
        <v>0</v>
      </c>
      <c r="F259" s="25">
        <v>0.16200000000000001</v>
      </c>
    </row>
    <row r="260" spans="1:6" ht="15" customHeight="1" x14ac:dyDescent="0.2">
      <c r="A260" s="18" t="s">
        <v>302</v>
      </c>
      <c r="B260" s="23">
        <v>2</v>
      </c>
      <c r="C260" s="24">
        <v>7.6726350000000006E-3</v>
      </c>
      <c r="D260" s="24">
        <v>0</v>
      </c>
      <c r="E260" s="24">
        <v>0</v>
      </c>
      <c r="F260" s="25">
        <v>0.96</v>
      </c>
    </row>
    <row r="261" spans="1:6" ht="15" customHeight="1" x14ac:dyDescent="0.2">
      <c r="A261" s="18" t="s">
        <v>303</v>
      </c>
      <c r="B261" s="23">
        <v>6</v>
      </c>
      <c r="C261" s="24">
        <v>7.5115089999999995E-2</v>
      </c>
      <c r="D261" s="24">
        <v>9.1150899999999993E-3</v>
      </c>
      <c r="E261" s="24">
        <v>0</v>
      </c>
      <c r="F261" s="25">
        <v>11.148</v>
      </c>
    </row>
    <row r="262" spans="1:6" ht="15" customHeight="1" x14ac:dyDescent="0.2">
      <c r="A262" s="18" t="s">
        <v>304</v>
      </c>
      <c r="B262" s="23">
        <v>1</v>
      </c>
      <c r="C262" s="24">
        <v>0.02</v>
      </c>
      <c r="D262" s="24">
        <v>0</v>
      </c>
      <c r="E262" s="24">
        <v>0</v>
      </c>
      <c r="F262" s="25">
        <v>0</v>
      </c>
    </row>
    <row r="263" spans="1:6" ht="15" customHeight="1" x14ac:dyDescent="0.2">
      <c r="A263" s="18" t="s">
        <v>305</v>
      </c>
      <c r="B263" s="23">
        <v>4</v>
      </c>
      <c r="C263" s="24">
        <v>2.023018E-2</v>
      </c>
      <c r="D263" s="24">
        <v>2.5575450000000005E-3</v>
      </c>
      <c r="E263" s="24">
        <v>0</v>
      </c>
      <c r="F263" s="25">
        <v>0.19800000000000001</v>
      </c>
    </row>
    <row r="264" spans="1:6" ht="15" customHeight="1" x14ac:dyDescent="0.2">
      <c r="A264" s="18" t="s">
        <v>104</v>
      </c>
      <c r="B264" s="23">
        <v>1</v>
      </c>
      <c r="C264" s="24">
        <v>0.03</v>
      </c>
      <c r="D264" s="24">
        <v>6.0000000000000001E-3</v>
      </c>
      <c r="E264" s="24">
        <v>0</v>
      </c>
      <c r="F264" s="25">
        <v>0.18</v>
      </c>
    </row>
    <row r="265" spans="1:6" ht="15" customHeight="1" x14ac:dyDescent="0.2">
      <c r="A265" s="17" t="s">
        <v>306</v>
      </c>
      <c r="B265" s="20">
        <v>26</v>
      </c>
      <c r="C265" s="21">
        <v>0.34439898299999999</v>
      </c>
      <c r="D265" s="21">
        <v>2.5000000000000005E-3</v>
      </c>
      <c r="E265" s="21">
        <v>0</v>
      </c>
      <c r="F265" s="22">
        <v>12.819999999999997</v>
      </c>
    </row>
    <row r="266" spans="1:6" ht="15" customHeight="1" x14ac:dyDescent="0.2">
      <c r="A266" s="18" t="s">
        <v>356</v>
      </c>
      <c r="B266" s="23">
        <v>1</v>
      </c>
      <c r="C266" s="24">
        <v>2.557545E-3</v>
      </c>
      <c r="D266" s="24">
        <v>0</v>
      </c>
      <c r="E266" s="24">
        <v>0</v>
      </c>
      <c r="F266" s="25">
        <v>0.12</v>
      </c>
    </row>
    <row r="267" spans="1:6" ht="15" customHeight="1" x14ac:dyDescent="0.2">
      <c r="A267" s="18" t="s">
        <v>307</v>
      </c>
      <c r="B267" s="23">
        <v>1</v>
      </c>
      <c r="C267" s="24">
        <v>0.08</v>
      </c>
      <c r="D267" s="24">
        <v>0</v>
      </c>
      <c r="E267" s="24">
        <v>0</v>
      </c>
      <c r="F267" s="25">
        <v>0.09</v>
      </c>
    </row>
    <row r="268" spans="1:6" ht="15" customHeight="1" x14ac:dyDescent="0.2">
      <c r="A268" s="18" t="s">
        <v>308</v>
      </c>
      <c r="B268" s="23">
        <v>4</v>
      </c>
      <c r="C268" s="24">
        <v>0.10023018</v>
      </c>
      <c r="D268" s="24">
        <v>2.4999999999999996E-3</v>
      </c>
      <c r="E268" s="24">
        <v>0</v>
      </c>
      <c r="F268" s="25">
        <v>2.04</v>
      </c>
    </row>
    <row r="269" spans="1:6" ht="15" customHeight="1" x14ac:dyDescent="0.2">
      <c r="A269" s="18" t="s">
        <v>309</v>
      </c>
      <c r="B269" s="23">
        <v>20</v>
      </c>
      <c r="C269" s="24">
        <v>0.16161125800000004</v>
      </c>
      <c r="D269" s="24">
        <v>0</v>
      </c>
      <c r="E269" s="24">
        <v>0</v>
      </c>
      <c r="F269" s="25">
        <v>10.569999999999997</v>
      </c>
    </row>
    <row r="270" spans="1:6" ht="15" customHeight="1" x14ac:dyDescent="0.2">
      <c r="A270" s="17" t="s">
        <v>310</v>
      </c>
      <c r="B270" s="20">
        <v>53</v>
      </c>
      <c r="C270" s="21">
        <v>0.42879796299999984</v>
      </c>
      <c r="D270" s="21">
        <v>6.6787723333333354E-2</v>
      </c>
      <c r="E270" s="21">
        <v>0</v>
      </c>
      <c r="F270" s="22">
        <v>6.5459999999999994</v>
      </c>
    </row>
    <row r="271" spans="1:6" ht="15" customHeight="1" x14ac:dyDescent="0.2">
      <c r="A271" s="18" t="s">
        <v>311</v>
      </c>
      <c r="B271" s="23">
        <v>16</v>
      </c>
      <c r="C271" s="24">
        <v>8.3708443999999993E-2</v>
      </c>
      <c r="D271" s="24">
        <v>9.9999999999999985E-3</v>
      </c>
      <c r="E271" s="24">
        <v>0</v>
      </c>
      <c r="F271" s="25">
        <v>1.014</v>
      </c>
    </row>
    <row r="272" spans="1:6" ht="15" customHeight="1" x14ac:dyDescent="0.2">
      <c r="A272" s="18" t="s">
        <v>312</v>
      </c>
      <c r="B272" s="23">
        <v>2</v>
      </c>
      <c r="C272" s="24">
        <v>5.1150900000000001E-3</v>
      </c>
      <c r="D272" s="24">
        <v>0</v>
      </c>
      <c r="E272" s="24">
        <v>0</v>
      </c>
      <c r="F272" s="25">
        <v>0.12</v>
      </c>
    </row>
    <row r="273" spans="1:6" ht="15" customHeight="1" x14ac:dyDescent="0.2">
      <c r="A273" s="18" t="s">
        <v>313</v>
      </c>
      <c r="B273" s="23">
        <v>2</v>
      </c>
      <c r="C273" s="24">
        <v>5.5115089999999999E-2</v>
      </c>
      <c r="D273" s="24">
        <v>2.5000000000000001E-2</v>
      </c>
      <c r="E273" s="24">
        <v>0</v>
      </c>
      <c r="F273" s="25">
        <v>0.3</v>
      </c>
    </row>
    <row r="274" spans="1:6" ht="15" customHeight="1" x14ac:dyDescent="0.2">
      <c r="A274" s="18" t="s">
        <v>53</v>
      </c>
      <c r="B274" s="23">
        <v>4</v>
      </c>
      <c r="C274" s="24">
        <v>4.2787723999999999E-2</v>
      </c>
      <c r="D274" s="24">
        <v>7.6726340000000002E-3</v>
      </c>
      <c r="E274" s="24">
        <v>0</v>
      </c>
      <c r="F274" s="25">
        <v>1.512</v>
      </c>
    </row>
    <row r="275" spans="1:6" ht="15" customHeight="1" x14ac:dyDescent="0.2">
      <c r="A275" s="18" t="s">
        <v>314</v>
      </c>
      <c r="B275" s="23">
        <v>2</v>
      </c>
      <c r="C275" s="24">
        <v>3.5115090000000002E-2</v>
      </c>
      <c r="D275" s="24">
        <v>8.9999999999999993E-3</v>
      </c>
      <c r="E275" s="24">
        <v>0</v>
      </c>
      <c r="F275" s="25">
        <v>0.09</v>
      </c>
    </row>
    <row r="276" spans="1:6" ht="15" customHeight="1" x14ac:dyDescent="0.2">
      <c r="A276" s="18" t="s">
        <v>315</v>
      </c>
      <c r="B276" s="23">
        <v>9</v>
      </c>
      <c r="C276" s="24">
        <v>6.8132994000000002E-2</v>
      </c>
      <c r="D276" s="24">
        <v>0</v>
      </c>
      <c r="E276" s="24">
        <v>0</v>
      </c>
      <c r="F276" s="25">
        <v>0.83999999999999986</v>
      </c>
    </row>
    <row r="277" spans="1:6" ht="15" customHeight="1" x14ac:dyDescent="0.2">
      <c r="A277" s="18" t="s">
        <v>162</v>
      </c>
      <c r="B277" s="23">
        <v>1</v>
      </c>
      <c r="C277" s="24">
        <v>2.557545E-3</v>
      </c>
      <c r="D277" s="24">
        <v>0</v>
      </c>
      <c r="E277" s="24">
        <v>0</v>
      </c>
      <c r="F277" s="25">
        <v>1.2E-2</v>
      </c>
    </row>
    <row r="278" spans="1:6" ht="15" customHeight="1" x14ac:dyDescent="0.2">
      <c r="A278" s="18" t="s">
        <v>316</v>
      </c>
      <c r="B278" s="23">
        <v>1</v>
      </c>
      <c r="C278" s="24">
        <v>0.01</v>
      </c>
      <c r="D278" s="24">
        <v>0</v>
      </c>
      <c r="E278" s="24">
        <v>0</v>
      </c>
      <c r="F278" s="25">
        <v>4.8000000000000001E-2</v>
      </c>
    </row>
    <row r="279" spans="1:6" ht="15" customHeight="1" x14ac:dyDescent="0.2">
      <c r="A279" s="18" t="s">
        <v>317</v>
      </c>
      <c r="B279" s="23">
        <v>8</v>
      </c>
      <c r="C279" s="24">
        <v>4.5805626999999995E-2</v>
      </c>
      <c r="D279" s="24">
        <v>5.1150893333333338E-3</v>
      </c>
      <c r="E279" s="24">
        <v>0</v>
      </c>
      <c r="F279" s="25">
        <v>0.91799999999999982</v>
      </c>
    </row>
    <row r="280" spans="1:6" ht="15" customHeight="1" x14ac:dyDescent="0.2">
      <c r="A280" s="18" t="s">
        <v>318</v>
      </c>
      <c r="B280" s="23">
        <v>1</v>
      </c>
      <c r="C280" s="24">
        <v>0.02</v>
      </c>
      <c r="D280" s="24">
        <v>0</v>
      </c>
      <c r="E280" s="24">
        <v>0</v>
      </c>
      <c r="F280" s="25">
        <v>0.18</v>
      </c>
    </row>
    <row r="281" spans="1:6" ht="15" customHeight="1" x14ac:dyDescent="0.2">
      <c r="A281" s="18" t="s">
        <v>319</v>
      </c>
      <c r="B281" s="23">
        <v>6</v>
      </c>
      <c r="C281" s="24">
        <v>3.0460359000000006E-2</v>
      </c>
      <c r="D281" s="24">
        <v>0.01</v>
      </c>
      <c r="E281" s="24">
        <v>0</v>
      </c>
      <c r="F281" s="25">
        <v>1.4279999999999999</v>
      </c>
    </row>
    <row r="282" spans="1:6" ht="15" customHeight="1" x14ac:dyDescent="0.2">
      <c r="A282" s="18" t="s">
        <v>39</v>
      </c>
      <c r="B282" s="23">
        <v>1</v>
      </c>
      <c r="C282" s="24">
        <v>0.03</v>
      </c>
      <c r="D282" s="24">
        <v>0</v>
      </c>
      <c r="E282" s="24">
        <v>0</v>
      </c>
      <c r="F282" s="25">
        <v>8.4000000000000005E-2</v>
      </c>
    </row>
    <row r="283" spans="1:6" ht="15" customHeight="1" x14ac:dyDescent="0.2">
      <c r="A283" s="17" t="s">
        <v>114</v>
      </c>
      <c r="B283" s="20">
        <v>75</v>
      </c>
      <c r="C283" s="21">
        <v>1.4506649699999998</v>
      </c>
      <c r="D283" s="21">
        <v>0.16247996578333332</v>
      </c>
      <c r="E283" s="21">
        <v>0</v>
      </c>
      <c r="F283" s="22">
        <v>37.757999999999988</v>
      </c>
    </row>
    <row r="284" spans="1:6" ht="15" customHeight="1" x14ac:dyDescent="0.2">
      <c r="A284" s="18" t="s">
        <v>357</v>
      </c>
      <c r="B284" s="23">
        <v>1</v>
      </c>
      <c r="C284" s="24">
        <v>0.01</v>
      </c>
      <c r="D284" s="24">
        <v>0</v>
      </c>
      <c r="E284" s="24">
        <v>0</v>
      </c>
      <c r="F284" s="25">
        <v>1.2</v>
      </c>
    </row>
    <row r="285" spans="1:6" ht="15" customHeight="1" x14ac:dyDescent="0.2">
      <c r="A285" s="18" t="s">
        <v>320</v>
      </c>
      <c r="B285" s="23">
        <v>1</v>
      </c>
      <c r="C285" s="24">
        <v>0.03</v>
      </c>
      <c r="D285" s="24">
        <v>0</v>
      </c>
      <c r="E285" s="24">
        <v>0</v>
      </c>
      <c r="F285" s="25">
        <v>3.0660000000000003</v>
      </c>
    </row>
    <row r="286" spans="1:6" ht="15" customHeight="1" x14ac:dyDescent="0.2">
      <c r="A286" s="18" t="s">
        <v>321</v>
      </c>
      <c r="B286" s="23">
        <v>1</v>
      </c>
      <c r="C286" s="24">
        <v>0.08</v>
      </c>
      <c r="D286" s="24">
        <v>5.8666666666666666E-2</v>
      </c>
      <c r="E286" s="24">
        <v>0</v>
      </c>
      <c r="F286" s="25">
        <v>4.2000000000000003E-2</v>
      </c>
    </row>
    <row r="287" spans="1:6" ht="15" customHeight="1" x14ac:dyDescent="0.2">
      <c r="A287" s="18" t="s">
        <v>322</v>
      </c>
      <c r="B287" s="23">
        <v>41</v>
      </c>
      <c r="C287" s="24">
        <v>0.60951407200000018</v>
      </c>
      <c r="D287" s="24">
        <v>6.6698209450000018E-2</v>
      </c>
      <c r="E287" s="24">
        <v>0</v>
      </c>
      <c r="F287" s="25">
        <v>12.366000000000001</v>
      </c>
    </row>
    <row r="288" spans="1:6" ht="15" customHeight="1" x14ac:dyDescent="0.2">
      <c r="A288" s="18" t="s">
        <v>323</v>
      </c>
      <c r="B288" s="23">
        <v>30</v>
      </c>
      <c r="C288" s="24">
        <v>0.71859335300000005</v>
      </c>
      <c r="D288" s="24">
        <v>3.7115089666666656E-2</v>
      </c>
      <c r="E288" s="24">
        <v>0</v>
      </c>
      <c r="F288" s="25">
        <v>20.580000000000005</v>
      </c>
    </row>
    <row r="289" spans="1:6" ht="15" customHeight="1" x14ac:dyDescent="0.2">
      <c r="A289" s="18" t="s">
        <v>213</v>
      </c>
      <c r="B289" s="23">
        <v>1</v>
      </c>
      <c r="C289" s="24">
        <v>2.557545E-3</v>
      </c>
      <c r="D289" s="24">
        <v>0</v>
      </c>
      <c r="E289" s="24">
        <v>0</v>
      </c>
      <c r="F289" s="25">
        <v>0.504</v>
      </c>
    </row>
    <row r="290" spans="1:6" ht="21" customHeight="1" x14ac:dyDescent="0.2">
      <c r="A290" s="16" t="s">
        <v>205</v>
      </c>
      <c r="B290" s="20">
        <f>SUM(B291+B293+B299+B303+B307+B313+B316+B324+B329+B333)</f>
        <v>179</v>
      </c>
      <c r="C290" s="21">
        <f>SUM(C291+C293+C299+C303+C307+C313+C316+C324+C329+C333)</f>
        <v>2.4298721469999998</v>
      </c>
      <c r="D290" s="21">
        <f>SUM(D291+D293+D299+D303+D307+D313+D316+D324+D329+D333)</f>
        <v>0.2404543916666666</v>
      </c>
      <c r="E290" s="21">
        <f>SUM(E291+E293+E299+E303+E307+E313+E316+E324+E329+E333)</f>
        <v>0</v>
      </c>
      <c r="F290" s="22">
        <f>SUM(F291+F293+F299+F303+F307+F313+F316+F324+F329+F333)</f>
        <v>132.46000000000004</v>
      </c>
    </row>
    <row r="291" spans="1:6" ht="15" customHeight="1" x14ac:dyDescent="0.2">
      <c r="A291" s="17" t="s">
        <v>206</v>
      </c>
      <c r="B291" s="20">
        <v>1</v>
      </c>
      <c r="C291" s="21">
        <v>7.6726340000000002E-3</v>
      </c>
      <c r="D291" s="21">
        <v>0</v>
      </c>
      <c r="E291" s="21">
        <v>0</v>
      </c>
      <c r="F291" s="22">
        <v>6.0000000000000001E-3</v>
      </c>
    </row>
    <row r="292" spans="1:6" ht="15" customHeight="1" x14ac:dyDescent="0.2">
      <c r="A292" s="18" t="s">
        <v>207</v>
      </c>
      <c r="B292" s="23">
        <v>1</v>
      </c>
      <c r="C292" s="24">
        <v>7.6726340000000002E-3</v>
      </c>
      <c r="D292" s="24">
        <v>0</v>
      </c>
      <c r="E292" s="24">
        <v>0</v>
      </c>
      <c r="F292" s="25">
        <v>6.0000000000000001E-3</v>
      </c>
    </row>
    <row r="293" spans="1:6" ht="15" customHeight="1" x14ac:dyDescent="0.2">
      <c r="A293" s="17" t="s">
        <v>208</v>
      </c>
      <c r="B293" s="20">
        <v>64</v>
      </c>
      <c r="C293" s="21">
        <v>0.61250640300000003</v>
      </c>
      <c r="D293" s="21">
        <v>5.0666666666666658E-2</v>
      </c>
      <c r="E293" s="21">
        <v>0</v>
      </c>
      <c r="F293" s="22">
        <v>53.289999999999992</v>
      </c>
    </row>
    <row r="294" spans="1:6" ht="15" customHeight="1" x14ac:dyDescent="0.2">
      <c r="A294" s="18" t="s">
        <v>209</v>
      </c>
      <c r="B294" s="23">
        <v>22</v>
      </c>
      <c r="C294" s="24">
        <v>0.21695652400000004</v>
      </c>
      <c r="D294" s="24">
        <v>4.2666666666666672E-2</v>
      </c>
      <c r="E294" s="24">
        <v>0</v>
      </c>
      <c r="F294" s="25">
        <v>8.6940000000000008</v>
      </c>
    </row>
    <row r="295" spans="1:6" ht="15" customHeight="1" x14ac:dyDescent="0.2">
      <c r="A295" s="18" t="s">
        <v>210</v>
      </c>
      <c r="B295" s="23">
        <v>1</v>
      </c>
      <c r="C295" s="24">
        <v>0.13</v>
      </c>
      <c r="D295" s="24">
        <v>0</v>
      </c>
      <c r="E295" s="24">
        <v>0</v>
      </c>
      <c r="F295" s="25">
        <v>0.15</v>
      </c>
    </row>
    <row r="296" spans="1:6" ht="15" customHeight="1" x14ac:dyDescent="0.2">
      <c r="A296" s="18" t="s">
        <v>211</v>
      </c>
      <c r="B296" s="23">
        <v>3</v>
      </c>
      <c r="C296" s="24">
        <v>7.6726350000000006E-3</v>
      </c>
      <c r="D296" s="24">
        <v>0</v>
      </c>
      <c r="E296" s="24">
        <v>0</v>
      </c>
      <c r="F296" s="25">
        <v>0.3</v>
      </c>
    </row>
    <row r="297" spans="1:6" ht="15" customHeight="1" x14ac:dyDescent="0.2">
      <c r="A297" s="18" t="s">
        <v>212</v>
      </c>
      <c r="B297" s="23">
        <v>20</v>
      </c>
      <c r="C297" s="24">
        <v>0.138823533</v>
      </c>
      <c r="D297" s="24">
        <v>8.0000000000000002E-3</v>
      </c>
      <c r="E297" s="24">
        <v>0</v>
      </c>
      <c r="F297" s="25">
        <v>11.885999999999999</v>
      </c>
    </row>
    <row r="298" spans="1:6" ht="15" customHeight="1" x14ac:dyDescent="0.2">
      <c r="A298" s="18" t="s">
        <v>213</v>
      </c>
      <c r="B298" s="23">
        <v>18</v>
      </c>
      <c r="C298" s="24">
        <v>0.11905371099999999</v>
      </c>
      <c r="D298" s="24">
        <v>0</v>
      </c>
      <c r="E298" s="24">
        <v>0</v>
      </c>
      <c r="F298" s="25">
        <v>32.260000000000005</v>
      </c>
    </row>
    <row r="299" spans="1:6" ht="15" customHeight="1" x14ac:dyDescent="0.2">
      <c r="A299" s="17" t="s">
        <v>214</v>
      </c>
      <c r="B299" s="20">
        <v>3</v>
      </c>
      <c r="C299" s="21">
        <v>4.5115089999999997E-2</v>
      </c>
      <c r="D299" s="21">
        <v>4.0000000000000001E-3</v>
      </c>
      <c r="E299" s="21">
        <v>0</v>
      </c>
      <c r="F299" s="22">
        <v>0.36</v>
      </c>
    </row>
    <row r="300" spans="1:6" ht="15" customHeight="1" x14ac:dyDescent="0.2">
      <c r="A300" s="18" t="s">
        <v>358</v>
      </c>
      <c r="B300" s="23">
        <v>1</v>
      </c>
      <c r="C300" s="24">
        <v>0.03</v>
      </c>
      <c r="D300" s="24">
        <v>0</v>
      </c>
      <c r="E300" s="24">
        <v>0</v>
      </c>
      <c r="F300" s="25">
        <v>0</v>
      </c>
    </row>
    <row r="301" spans="1:6" ht="15" customHeight="1" x14ac:dyDescent="0.2">
      <c r="A301" s="18" t="s">
        <v>215</v>
      </c>
      <c r="B301" s="23">
        <v>1</v>
      </c>
      <c r="C301" s="24">
        <v>0.01</v>
      </c>
      <c r="D301" s="24">
        <v>4.0000000000000001E-3</v>
      </c>
      <c r="E301" s="24">
        <v>0</v>
      </c>
      <c r="F301" s="25">
        <v>0</v>
      </c>
    </row>
    <row r="302" spans="1:6" ht="15" customHeight="1" x14ac:dyDescent="0.2">
      <c r="A302" s="18" t="s">
        <v>216</v>
      </c>
      <c r="B302" s="23">
        <v>1</v>
      </c>
      <c r="C302" s="24">
        <v>5.1150900000000001E-3</v>
      </c>
      <c r="D302" s="24">
        <v>0</v>
      </c>
      <c r="E302" s="24">
        <v>0</v>
      </c>
      <c r="F302" s="25">
        <v>0.36</v>
      </c>
    </row>
    <row r="303" spans="1:6" ht="15" customHeight="1" x14ac:dyDescent="0.2">
      <c r="A303" s="17" t="s">
        <v>217</v>
      </c>
      <c r="B303" s="20">
        <v>4</v>
      </c>
      <c r="C303" s="21">
        <v>1.7672634999999999E-2</v>
      </c>
      <c r="D303" s="21">
        <v>0</v>
      </c>
      <c r="E303" s="21">
        <v>0</v>
      </c>
      <c r="F303" s="22">
        <v>3.6000000000000004E-2</v>
      </c>
    </row>
    <row r="304" spans="1:6" ht="15" customHeight="1" x14ac:dyDescent="0.2">
      <c r="A304" s="18" t="s">
        <v>359</v>
      </c>
      <c r="B304" s="23">
        <v>2</v>
      </c>
      <c r="C304" s="24">
        <v>1.2557545E-2</v>
      </c>
      <c r="D304" s="24">
        <v>0</v>
      </c>
      <c r="E304" s="24">
        <v>0</v>
      </c>
      <c r="F304" s="25">
        <v>0.03</v>
      </c>
    </row>
    <row r="305" spans="1:6" ht="15" customHeight="1" x14ac:dyDescent="0.2">
      <c r="A305" s="18" t="s">
        <v>218</v>
      </c>
      <c r="B305" s="23">
        <v>1</v>
      </c>
      <c r="C305" s="24">
        <v>2.557545E-3</v>
      </c>
      <c r="D305" s="24">
        <v>0</v>
      </c>
      <c r="E305" s="24">
        <v>0</v>
      </c>
      <c r="F305" s="25">
        <v>6.0000000000000001E-3</v>
      </c>
    </row>
    <row r="306" spans="1:6" ht="15" customHeight="1" x14ac:dyDescent="0.2">
      <c r="A306" s="18" t="s">
        <v>219</v>
      </c>
      <c r="B306" s="23">
        <v>1</v>
      </c>
      <c r="C306" s="24">
        <v>2.557545E-3</v>
      </c>
      <c r="D306" s="24">
        <v>0</v>
      </c>
      <c r="E306" s="24">
        <v>0</v>
      </c>
      <c r="F306" s="25">
        <v>0</v>
      </c>
    </row>
    <row r="307" spans="1:6" ht="15" customHeight="1" x14ac:dyDescent="0.2">
      <c r="A307" s="17" t="s">
        <v>220</v>
      </c>
      <c r="B307" s="20">
        <v>19</v>
      </c>
      <c r="C307" s="21">
        <v>9.3938621999999986E-2</v>
      </c>
      <c r="D307" s="21">
        <v>1.5230179999999999E-2</v>
      </c>
      <c r="E307" s="21">
        <v>0</v>
      </c>
      <c r="F307" s="22">
        <v>35.626000000000005</v>
      </c>
    </row>
    <row r="308" spans="1:6" ht="15" customHeight="1" x14ac:dyDescent="0.2">
      <c r="A308" s="18" t="s">
        <v>360</v>
      </c>
      <c r="B308" s="23">
        <v>7</v>
      </c>
      <c r="C308" s="24">
        <v>3.5575448000000003E-2</v>
      </c>
      <c r="D308" s="24">
        <v>0</v>
      </c>
      <c r="E308" s="24">
        <v>0</v>
      </c>
      <c r="F308" s="25">
        <v>1.3259999999999998</v>
      </c>
    </row>
    <row r="309" spans="1:6" ht="15" customHeight="1" x14ac:dyDescent="0.2">
      <c r="A309" s="18" t="s">
        <v>221</v>
      </c>
      <c r="B309" s="23">
        <v>2</v>
      </c>
      <c r="C309" s="24">
        <v>5.1150900000000001E-3</v>
      </c>
      <c r="D309" s="24">
        <v>5.1150900000000001E-3</v>
      </c>
      <c r="E309" s="24">
        <v>0</v>
      </c>
      <c r="F309" s="25">
        <v>0</v>
      </c>
    </row>
    <row r="310" spans="1:6" ht="15" customHeight="1" x14ac:dyDescent="0.2">
      <c r="A310" s="18" t="s">
        <v>222</v>
      </c>
      <c r="B310" s="23">
        <v>1</v>
      </c>
      <c r="C310" s="24">
        <v>2.557545E-3</v>
      </c>
      <c r="D310" s="24">
        <v>0</v>
      </c>
      <c r="E310" s="24">
        <v>0</v>
      </c>
      <c r="F310" s="25">
        <v>25</v>
      </c>
    </row>
    <row r="311" spans="1:6" ht="15" customHeight="1" x14ac:dyDescent="0.2">
      <c r="A311" s="18" t="s">
        <v>223</v>
      </c>
      <c r="B311" s="23">
        <v>4</v>
      </c>
      <c r="C311" s="24">
        <v>3.0230180000000002E-2</v>
      </c>
      <c r="D311" s="24">
        <v>1.011509E-2</v>
      </c>
      <c r="E311" s="24">
        <v>0</v>
      </c>
      <c r="F311" s="25">
        <v>2.2799999999999998</v>
      </c>
    </row>
    <row r="312" spans="1:6" ht="15" customHeight="1" x14ac:dyDescent="0.2">
      <c r="A312" s="18" t="s">
        <v>224</v>
      </c>
      <c r="B312" s="23">
        <v>5</v>
      </c>
      <c r="C312" s="24">
        <v>2.0460359000000001E-2</v>
      </c>
      <c r="D312" s="24">
        <v>0</v>
      </c>
      <c r="E312" s="24">
        <v>0</v>
      </c>
      <c r="F312" s="25">
        <v>7.02</v>
      </c>
    </row>
    <row r="313" spans="1:6" ht="15" customHeight="1" x14ac:dyDescent="0.2">
      <c r="A313" s="17" t="s">
        <v>225</v>
      </c>
      <c r="B313" s="20">
        <v>2</v>
      </c>
      <c r="C313" s="21">
        <v>1.0230179000000001E-2</v>
      </c>
      <c r="D313" s="21">
        <v>0</v>
      </c>
      <c r="E313" s="21">
        <v>0</v>
      </c>
      <c r="F313" s="22">
        <v>0.24</v>
      </c>
    </row>
    <row r="314" spans="1:6" ht="15" customHeight="1" x14ac:dyDescent="0.2">
      <c r="A314" s="18" t="s">
        <v>361</v>
      </c>
      <c r="B314" s="23">
        <v>1</v>
      </c>
      <c r="C314" s="24">
        <v>7.6726340000000002E-3</v>
      </c>
      <c r="D314" s="24">
        <v>0</v>
      </c>
      <c r="E314" s="24">
        <v>0</v>
      </c>
      <c r="F314" s="25">
        <v>0.24</v>
      </c>
    </row>
    <row r="315" spans="1:6" ht="15" customHeight="1" x14ac:dyDescent="0.2">
      <c r="A315" s="18" t="s">
        <v>226</v>
      </c>
      <c r="B315" s="23">
        <v>1</v>
      </c>
      <c r="C315" s="24">
        <v>2.557545E-3</v>
      </c>
      <c r="D315" s="24">
        <v>0</v>
      </c>
      <c r="E315" s="24">
        <v>0</v>
      </c>
      <c r="F315" s="25">
        <v>0</v>
      </c>
    </row>
    <row r="316" spans="1:6" ht="15" customHeight="1" x14ac:dyDescent="0.2">
      <c r="A316" s="17" t="s">
        <v>159</v>
      </c>
      <c r="B316" s="20">
        <v>75</v>
      </c>
      <c r="C316" s="21">
        <v>1.2820460459999996</v>
      </c>
      <c r="D316" s="21">
        <v>0.11855754499999996</v>
      </c>
      <c r="E316" s="21">
        <v>0</v>
      </c>
      <c r="F316" s="22">
        <v>42.116000000000028</v>
      </c>
    </row>
    <row r="317" spans="1:6" ht="15" customHeight="1" x14ac:dyDescent="0.2">
      <c r="A317" s="18" t="s">
        <v>362</v>
      </c>
      <c r="B317" s="23">
        <v>13</v>
      </c>
      <c r="C317" s="24">
        <v>0.38580562899999998</v>
      </c>
      <c r="D317" s="24">
        <v>3.3557545000000008E-2</v>
      </c>
      <c r="E317" s="24">
        <v>0</v>
      </c>
      <c r="F317" s="25">
        <v>5.952</v>
      </c>
    </row>
    <row r="318" spans="1:6" ht="15" customHeight="1" x14ac:dyDescent="0.2">
      <c r="A318" s="18" t="s">
        <v>227</v>
      </c>
      <c r="B318" s="23">
        <v>5</v>
      </c>
      <c r="C318" s="24">
        <v>1.7902815000000002E-2</v>
      </c>
      <c r="D318" s="24">
        <v>0</v>
      </c>
      <c r="E318" s="24">
        <v>0</v>
      </c>
      <c r="F318" s="25">
        <v>0.48</v>
      </c>
    </row>
    <row r="319" spans="1:6" ht="15" customHeight="1" x14ac:dyDescent="0.2">
      <c r="A319" s="18" t="s">
        <v>228</v>
      </c>
      <c r="B319" s="23">
        <v>25</v>
      </c>
      <c r="C319" s="24">
        <v>0.54138107499999999</v>
      </c>
      <c r="D319" s="24">
        <v>1.4999999999999999E-2</v>
      </c>
      <c r="E319" s="24">
        <v>0</v>
      </c>
      <c r="F319" s="25">
        <v>29.107999999999993</v>
      </c>
    </row>
    <row r="320" spans="1:6" ht="15" customHeight="1" x14ac:dyDescent="0.2">
      <c r="A320" s="18" t="s">
        <v>229</v>
      </c>
      <c r="B320" s="23">
        <v>3</v>
      </c>
      <c r="C320" s="24">
        <v>7.5115089999999995E-2</v>
      </c>
      <c r="D320" s="24">
        <v>7.0000000000000007E-2</v>
      </c>
      <c r="E320" s="24">
        <v>0</v>
      </c>
      <c r="F320" s="25">
        <v>0.03</v>
      </c>
    </row>
    <row r="321" spans="1:6" ht="15" customHeight="1" x14ac:dyDescent="0.2">
      <c r="A321" s="18" t="s">
        <v>370</v>
      </c>
      <c r="B321" s="23">
        <v>13</v>
      </c>
      <c r="C321" s="24">
        <v>0.11324808400000004</v>
      </c>
      <c r="D321" s="24">
        <v>0</v>
      </c>
      <c r="E321" s="24">
        <v>0</v>
      </c>
      <c r="F321" s="25">
        <v>2.6459999999999999</v>
      </c>
    </row>
    <row r="322" spans="1:6" ht="15" customHeight="1" x14ac:dyDescent="0.2">
      <c r="A322" s="18" t="s">
        <v>230</v>
      </c>
      <c r="B322" s="23">
        <v>11</v>
      </c>
      <c r="C322" s="24">
        <v>4.8363174000000002E-2</v>
      </c>
      <c r="D322" s="24">
        <v>0</v>
      </c>
      <c r="E322" s="24">
        <v>0</v>
      </c>
      <c r="F322" s="25">
        <v>2.0599999999999996</v>
      </c>
    </row>
    <row r="323" spans="1:6" ht="15" customHeight="1" x14ac:dyDescent="0.2">
      <c r="A323" s="18" t="s">
        <v>231</v>
      </c>
      <c r="B323" s="23">
        <v>5</v>
      </c>
      <c r="C323" s="24">
        <v>0.10023017900000002</v>
      </c>
      <c r="D323" s="24">
        <v>0</v>
      </c>
      <c r="E323" s="24">
        <v>0</v>
      </c>
      <c r="F323" s="25">
        <v>1.8399999999999999</v>
      </c>
    </row>
    <row r="324" spans="1:6" ht="15" customHeight="1" x14ac:dyDescent="0.2">
      <c r="A324" s="17" t="s">
        <v>232</v>
      </c>
      <c r="B324" s="20">
        <v>6</v>
      </c>
      <c r="C324" s="21">
        <v>5.5345270000000002E-2</v>
      </c>
      <c r="D324" s="21">
        <v>0</v>
      </c>
      <c r="E324" s="21">
        <v>0</v>
      </c>
      <c r="F324" s="22">
        <v>0.41399999999999992</v>
      </c>
    </row>
    <row r="325" spans="1:6" ht="15" customHeight="1" x14ac:dyDescent="0.2">
      <c r="A325" s="18" t="s">
        <v>363</v>
      </c>
      <c r="B325" s="23">
        <v>1</v>
      </c>
      <c r="C325" s="24">
        <v>2.557545E-3</v>
      </c>
      <c r="D325" s="24">
        <v>0</v>
      </c>
      <c r="E325" s="24">
        <v>0</v>
      </c>
      <c r="F325" s="25">
        <v>0</v>
      </c>
    </row>
    <row r="326" spans="1:6" ht="15" customHeight="1" x14ac:dyDescent="0.2">
      <c r="A326" s="18" t="s">
        <v>233</v>
      </c>
      <c r="B326" s="23">
        <v>1</v>
      </c>
      <c r="C326" s="24">
        <v>0.04</v>
      </c>
      <c r="D326" s="24">
        <v>0</v>
      </c>
      <c r="E326" s="24">
        <v>0</v>
      </c>
      <c r="F326" s="25">
        <v>0.3</v>
      </c>
    </row>
    <row r="327" spans="1:6" ht="15" customHeight="1" x14ac:dyDescent="0.2">
      <c r="A327" s="18" t="s">
        <v>234</v>
      </c>
      <c r="B327" s="23">
        <v>1</v>
      </c>
      <c r="C327" s="24">
        <v>2.557545E-3</v>
      </c>
      <c r="D327" s="24">
        <v>0</v>
      </c>
      <c r="E327" s="24">
        <v>0</v>
      </c>
      <c r="F327" s="25">
        <v>0.06</v>
      </c>
    </row>
    <row r="328" spans="1:6" ht="15" customHeight="1" x14ac:dyDescent="0.2">
      <c r="A328" s="18" t="s">
        <v>235</v>
      </c>
      <c r="B328" s="23">
        <v>3</v>
      </c>
      <c r="C328" s="24">
        <v>1.0230180000000002E-2</v>
      </c>
      <c r="D328" s="24">
        <v>0</v>
      </c>
      <c r="E328" s="24">
        <v>0</v>
      </c>
      <c r="F328" s="25">
        <v>5.3999999999999992E-2</v>
      </c>
    </row>
    <row r="329" spans="1:6" ht="15" customHeight="1" x14ac:dyDescent="0.2">
      <c r="A329" s="17" t="s">
        <v>236</v>
      </c>
      <c r="B329" s="20">
        <v>3</v>
      </c>
      <c r="C329" s="21">
        <v>0.27767263400000003</v>
      </c>
      <c r="D329" s="21">
        <v>5.1999999999999998E-2</v>
      </c>
      <c r="E329" s="21">
        <v>0</v>
      </c>
      <c r="F329" s="22">
        <v>0.252</v>
      </c>
    </row>
    <row r="330" spans="1:6" ht="15" customHeight="1" x14ac:dyDescent="0.2">
      <c r="A330" s="18" t="s">
        <v>237</v>
      </c>
      <c r="B330" s="23">
        <v>1</v>
      </c>
      <c r="C330" s="24">
        <v>0.26</v>
      </c>
      <c r="D330" s="24">
        <v>5.2000000000000005E-2</v>
      </c>
      <c r="E330" s="24">
        <v>0</v>
      </c>
      <c r="F330" s="25">
        <v>0.18</v>
      </c>
    </row>
    <row r="331" spans="1:6" ht="15" customHeight="1" x14ac:dyDescent="0.2">
      <c r="A331" s="18" t="s">
        <v>238</v>
      </c>
      <c r="B331" s="23">
        <v>1</v>
      </c>
      <c r="C331" s="24">
        <v>7.6726340000000002E-3</v>
      </c>
      <c r="D331" s="24">
        <v>0</v>
      </c>
      <c r="E331" s="24">
        <v>0</v>
      </c>
      <c r="F331" s="25">
        <v>2.4E-2</v>
      </c>
    </row>
    <row r="332" spans="1:6" ht="15" customHeight="1" x14ac:dyDescent="0.2">
      <c r="A332" s="18" t="s">
        <v>239</v>
      </c>
      <c r="B332" s="23">
        <v>1</v>
      </c>
      <c r="C332" s="24">
        <v>0.01</v>
      </c>
      <c r="D332" s="24">
        <v>0</v>
      </c>
      <c r="E332" s="24">
        <v>0</v>
      </c>
      <c r="F332" s="25">
        <v>4.8000000000000001E-2</v>
      </c>
    </row>
    <row r="333" spans="1:6" ht="15" customHeight="1" x14ac:dyDescent="0.2">
      <c r="A333" s="17" t="s">
        <v>240</v>
      </c>
      <c r="B333" s="20">
        <v>2</v>
      </c>
      <c r="C333" s="21">
        <v>2.7672634000000002E-2</v>
      </c>
      <c r="D333" s="21">
        <v>0</v>
      </c>
      <c r="E333" s="21">
        <v>0</v>
      </c>
      <c r="F333" s="22">
        <v>0.12</v>
      </c>
    </row>
    <row r="334" spans="1:6" ht="15" customHeight="1" x14ac:dyDescent="0.2">
      <c r="A334" s="18" t="s">
        <v>364</v>
      </c>
      <c r="B334" s="23">
        <v>2</v>
      </c>
      <c r="C334" s="24">
        <v>2.7672634000000002E-2</v>
      </c>
      <c r="D334" s="24">
        <v>0</v>
      </c>
      <c r="E334" s="24">
        <v>0</v>
      </c>
      <c r="F334" s="25">
        <v>0.12</v>
      </c>
    </row>
    <row r="335" spans="1:6" ht="21" customHeight="1" x14ac:dyDescent="0.2">
      <c r="A335" s="16" t="s">
        <v>241</v>
      </c>
      <c r="B335" s="20">
        <f>SUM(B336)</f>
        <v>2</v>
      </c>
      <c r="C335" s="21">
        <f>SUM(C336)</f>
        <v>3.5115090000000002E-2</v>
      </c>
      <c r="D335" s="21">
        <f t="shared" ref="D335:F335" si="9">SUM(D336)</f>
        <v>0</v>
      </c>
      <c r="E335" s="21">
        <f t="shared" si="9"/>
        <v>0</v>
      </c>
      <c r="F335" s="22">
        <f t="shared" si="9"/>
        <v>0.54</v>
      </c>
    </row>
    <row r="336" spans="1:6" ht="15" customHeight="1" x14ac:dyDescent="0.2">
      <c r="A336" s="17" t="s">
        <v>241</v>
      </c>
      <c r="B336" s="20">
        <v>2</v>
      </c>
      <c r="C336" s="21">
        <v>3.5115090000000002E-2</v>
      </c>
      <c r="D336" s="21">
        <v>0</v>
      </c>
      <c r="E336" s="21">
        <v>0</v>
      </c>
      <c r="F336" s="22">
        <v>0.54</v>
      </c>
    </row>
    <row r="337" spans="1:6" ht="15" customHeight="1" x14ac:dyDescent="0.2">
      <c r="A337" s="18" t="s">
        <v>242</v>
      </c>
      <c r="B337" s="23">
        <v>2</v>
      </c>
      <c r="C337" s="24">
        <v>3.5115090000000002E-2</v>
      </c>
      <c r="D337" s="24">
        <v>0</v>
      </c>
      <c r="E337" s="24">
        <v>0</v>
      </c>
      <c r="F337" s="25">
        <v>0.54</v>
      </c>
    </row>
    <row r="338" spans="1:6" ht="21" customHeight="1" x14ac:dyDescent="0.2">
      <c r="A338" s="16" t="s">
        <v>243</v>
      </c>
      <c r="B338" s="20">
        <f>SUM(B339)</f>
        <v>4</v>
      </c>
      <c r="C338" s="21">
        <f>SUM(C339)</f>
        <v>9.5345267999999997E-2</v>
      </c>
      <c r="D338" s="21">
        <f>SUM(D339)</f>
        <v>0</v>
      </c>
      <c r="E338" s="21">
        <f t="shared" ref="E338:F338" si="10">SUM(E339)</f>
        <v>0</v>
      </c>
      <c r="F338" s="22">
        <f t="shared" si="10"/>
        <v>3.82</v>
      </c>
    </row>
    <row r="339" spans="1:6" ht="15" customHeight="1" x14ac:dyDescent="0.2">
      <c r="A339" s="17" t="s">
        <v>244</v>
      </c>
      <c r="B339" s="20">
        <v>4</v>
      </c>
      <c r="C339" s="21">
        <v>9.5345267999999997E-2</v>
      </c>
      <c r="D339" s="21">
        <v>0</v>
      </c>
      <c r="E339" s="21">
        <v>0</v>
      </c>
      <c r="F339" s="22">
        <v>3.82</v>
      </c>
    </row>
    <row r="340" spans="1:6" ht="15" customHeight="1" x14ac:dyDescent="0.2">
      <c r="A340" s="18" t="s">
        <v>245</v>
      </c>
      <c r="B340" s="23">
        <v>3</v>
      </c>
      <c r="C340" s="24">
        <v>8.7672633999999999E-2</v>
      </c>
      <c r="D340" s="24">
        <v>0</v>
      </c>
      <c r="E340" s="24">
        <v>0</v>
      </c>
      <c r="F340" s="25">
        <v>3.8199999999999994</v>
      </c>
    </row>
    <row r="341" spans="1:6" ht="15" customHeight="1" x14ac:dyDescent="0.2">
      <c r="A341" s="18" t="s">
        <v>246</v>
      </c>
      <c r="B341" s="23">
        <v>1</v>
      </c>
      <c r="C341" s="24">
        <v>7.6726340000000002E-3</v>
      </c>
      <c r="D341" s="24">
        <v>0</v>
      </c>
      <c r="E341" s="24">
        <v>0</v>
      </c>
      <c r="F341" s="25">
        <v>0</v>
      </c>
    </row>
    <row r="342" spans="1:6" ht="21" customHeight="1" x14ac:dyDescent="0.2">
      <c r="A342" s="16" t="s">
        <v>247</v>
      </c>
      <c r="B342" s="20">
        <f>SUM(B343+B350+B358+B371+B377+B383+B387+B390)</f>
        <v>473</v>
      </c>
      <c r="C342" s="21">
        <f>SUM(C343+C350+C358+C371+C377+C383+C387+C390)</f>
        <v>8.6933760269999993</v>
      </c>
      <c r="D342" s="21">
        <f>SUM(D343+D350+D358+D371+D377+D383+D387+D390)</f>
        <v>0.22154177433333336</v>
      </c>
      <c r="E342" s="21">
        <f>SUM(E343+E350+E358+E371+E377+E383+E387+E390)</f>
        <v>0</v>
      </c>
      <c r="F342" s="22">
        <f>SUM(F343+F350+F358+F371+F377+F383+F387+F390)</f>
        <v>216.03</v>
      </c>
    </row>
    <row r="343" spans="1:6" ht="15" customHeight="1" x14ac:dyDescent="0.2">
      <c r="A343" s="17" t="s">
        <v>248</v>
      </c>
      <c r="B343" s="20">
        <v>25</v>
      </c>
      <c r="C343" s="21">
        <v>0.23928389099999994</v>
      </c>
      <c r="D343" s="21">
        <v>1.2230178666666668E-2</v>
      </c>
      <c r="E343" s="21">
        <v>0</v>
      </c>
      <c r="F343" s="22">
        <v>4.282</v>
      </c>
    </row>
    <row r="344" spans="1:6" ht="15" customHeight="1" x14ac:dyDescent="0.2">
      <c r="A344" s="18" t="s">
        <v>365</v>
      </c>
      <c r="B344" s="23">
        <v>1</v>
      </c>
      <c r="C344" s="24">
        <v>5.1150900000000001E-3</v>
      </c>
      <c r="D344" s="24">
        <v>0</v>
      </c>
      <c r="E344" s="24">
        <v>0</v>
      </c>
      <c r="F344" s="25">
        <v>0.36</v>
      </c>
    </row>
    <row r="345" spans="1:6" ht="15" customHeight="1" x14ac:dyDescent="0.2">
      <c r="A345" s="18" t="s">
        <v>249</v>
      </c>
      <c r="B345" s="23">
        <v>2</v>
      </c>
      <c r="C345" s="24">
        <v>5.1150900000000001E-3</v>
      </c>
      <c r="D345" s="24">
        <v>0</v>
      </c>
      <c r="E345" s="24">
        <v>0</v>
      </c>
      <c r="F345" s="25">
        <v>0.21</v>
      </c>
    </row>
    <row r="346" spans="1:6" ht="15" customHeight="1" x14ac:dyDescent="0.2">
      <c r="A346" s="18" t="s">
        <v>250</v>
      </c>
      <c r="B346" s="23">
        <v>9</v>
      </c>
      <c r="C346" s="24">
        <v>4.3248083000000007E-2</v>
      </c>
      <c r="D346" s="24">
        <v>1.2230178666666668E-2</v>
      </c>
      <c r="E346" s="24">
        <v>0</v>
      </c>
      <c r="F346" s="25">
        <v>1.5599999999999998</v>
      </c>
    </row>
    <row r="347" spans="1:6" ht="15" customHeight="1" x14ac:dyDescent="0.2">
      <c r="A347" s="18" t="s">
        <v>251</v>
      </c>
      <c r="B347" s="23">
        <v>3</v>
      </c>
      <c r="C347" s="24">
        <v>9.2557545000000019E-2</v>
      </c>
      <c r="D347" s="24">
        <v>0</v>
      </c>
      <c r="E347" s="24">
        <v>0</v>
      </c>
      <c r="F347" s="25">
        <v>1.18</v>
      </c>
    </row>
    <row r="348" spans="1:6" ht="15" customHeight="1" x14ac:dyDescent="0.2">
      <c r="A348" s="18" t="s">
        <v>252</v>
      </c>
      <c r="B348" s="23">
        <v>1</v>
      </c>
      <c r="C348" s="24">
        <v>0.03</v>
      </c>
      <c r="D348" s="24">
        <v>0</v>
      </c>
      <c r="E348" s="24">
        <v>0</v>
      </c>
      <c r="F348" s="25">
        <v>0.18</v>
      </c>
    </row>
    <row r="349" spans="1:6" ht="15" customHeight="1" x14ac:dyDescent="0.2">
      <c r="A349" s="18" t="s">
        <v>253</v>
      </c>
      <c r="B349" s="23">
        <v>9</v>
      </c>
      <c r="C349" s="24">
        <v>6.3248082999999997E-2</v>
      </c>
      <c r="D349" s="24">
        <v>0</v>
      </c>
      <c r="E349" s="24">
        <v>0</v>
      </c>
      <c r="F349" s="25">
        <v>0.79200000000000004</v>
      </c>
    </row>
    <row r="350" spans="1:6" ht="15" customHeight="1" x14ac:dyDescent="0.2">
      <c r="A350" s="17" t="s">
        <v>254</v>
      </c>
      <c r="B350" s="20">
        <v>123</v>
      </c>
      <c r="C350" s="21">
        <v>1.8173401749999998</v>
      </c>
      <c r="D350" s="21">
        <v>1.5115089999999999E-2</v>
      </c>
      <c r="E350" s="21">
        <v>0</v>
      </c>
      <c r="F350" s="22">
        <v>25.525999999999989</v>
      </c>
    </row>
    <row r="351" spans="1:6" ht="15" customHeight="1" x14ac:dyDescent="0.2">
      <c r="A351" s="18" t="s">
        <v>366</v>
      </c>
      <c r="B351" s="23">
        <v>20</v>
      </c>
      <c r="C351" s="24">
        <v>0.11672634600000001</v>
      </c>
      <c r="D351" s="24">
        <v>0.01</v>
      </c>
      <c r="E351" s="24">
        <v>0</v>
      </c>
      <c r="F351" s="25">
        <v>3.7499999999999996</v>
      </c>
    </row>
    <row r="352" spans="1:6" ht="15" customHeight="1" x14ac:dyDescent="0.2">
      <c r="A352" s="18" t="s">
        <v>255</v>
      </c>
      <c r="B352" s="23">
        <v>36</v>
      </c>
      <c r="C352" s="24">
        <v>1.2950895179999999</v>
      </c>
      <c r="D352" s="24">
        <v>0</v>
      </c>
      <c r="E352" s="24">
        <v>0</v>
      </c>
      <c r="F352" s="25">
        <v>7.1859999999999982</v>
      </c>
    </row>
    <row r="353" spans="1:6" ht="15" customHeight="1" x14ac:dyDescent="0.2">
      <c r="A353" s="18" t="s">
        <v>256</v>
      </c>
      <c r="B353" s="23">
        <v>2</v>
      </c>
      <c r="C353" s="24">
        <v>3.2557545E-2</v>
      </c>
      <c r="D353" s="24">
        <v>0</v>
      </c>
      <c r="E353" s="24">
        <v>0</v>
      </c>
      <c r="F353" s="25">
        <v>0.19800000000000001</v>
      </c>
    </row>
    <row r="354" spans="1:6" ht="15" customHeight="1" x14ac:dyDescent="0.2">
      <c r="A354" s="18" t="s">
        <v>257</v>
      </c>
      <c r="B354" s="23">
        <v>37</v>
      </c>
      <c r="C354" s="24">
        <v>0.21345269299999997</v>
      </c>
      <c r="D354" s="24">
        <v>0</v>
      </c>
      <c r="E354" s="24">
        <v>0</v>
      </c>
      <c r="F354" s="25">
        <v>7.5100000000000016</v>
      </c>
    </row>
    <row r="355" spans="1:6" ht="15" customHeight="1" x14ac:dyDescent="0.2">
      <c r="A355" s="18" t="s">
        <v>258</v>
      </c>
      <c r="B355" s="23">
        <v>14</v>
      </c>
      <c r="C355" s="24">
        <v>7.3478263999999988E-2</v>
      </c>
      <c r="D355" s="24">
        <v>0</v>
      </c>
      <c r="E355" s="24">
        <v>0</v>
      </c>
      <c r="F355" s="25">
        <v>4.0919999999999996</v>
      </c>
    </row>
    <row r="356" spans="1:6" ht="15" customHeight="1" x14ac:dyDescent="0.2">
      <c r="A356" s="18" t="s">
        <v>259</v>
      </c>
      <c r="B356" s="23">
        <v>4</v>
      </c>
      <c r="C356" s="24">
        <v>1.2787725000000002E-2</v>
      </c>
      <c r="D356" s="24">
        <v>0</v>
      </c>
      <c r="E356" s="24">
        <v>0</v>
      </c>
      <c r="F356" s="25">
        <v>1.506</v>
      </c>
    </row>
    <row r="357" spans="1:6" ht="15" customHeight="1" x14ac:dyDescent="0.2">
      <c r="A357" s="18" t="s">
        <v>260</v>
      </c>
      <c r="B357" s="23">
        <v>10</v>
      </c>
      <c r="C357" s="24">
        <v>7.3248083999999991E-2</v>
      </c>
      <c r="D357" s="24">
        <v>5.115090000000001E-3</v>
      </c>
      <c r="E357" s="24">
        <v>0</v>
      </c>
      <c r="F357" s="25">
        <v>1.2840000000000003</v>
      </c>
    </row>
    <row r="358" spans="1:6" ht="15" customHeight="1" x14ac:dyDescent="0.2">
      <c r="A358" s="17" t="s">
        <v>261</v>
      </c>
      <c r="B358" s="20">
        <v>120</v>
      </c>
      <c r="C358" s="21">
        <v>2.758976999000001</v>
      </c>
      <c r="D358" s="21">
        <v>7.2293691333333354E-2</v>
      </c>
      <c r="E358" s="21">
        <v>0</v>
      </c>
      <c r="F358" s="22">
        <v>44.424000000000014</v>
      </c>
    </row>
    <row r="359" spans="1:6" ht="15" customHeight="1" x14ac:dyDescent="0.2">
      <c r="A359" s="18" t="s">
        <v>367</v>
      </c>
      <c r="B359" s="23">
        <v>6</v>
      </c>
      <c r="C359" s="24">
        <v>5.0460360000000003E-2</v>
      </c>
      <c r="D359" s="24">
        <v>0</v>
      </c>
      <c r="E359" s="24">
        <v>0</v>
      </c>
      <c r="F359" s="25">
        <v>0.99</v>
      </c>
    </row>
    <row r="360" spans="1:6" ht="15" customHeight="1" x14ac:dyDescent="0.2">
      <c r="A360" s="18" t="s">
        <v>262</v>
      </c>
      <c r="B360" s="23">
        <v>6</v>
      </c>
      <c r="C360" s="24">
        <v>3.3017904000000001E-2</v>
      </c>
      <c r="D360" s="24">
        <v>2.5000000000000001E-3</v>
      </c>
      <c r="E360" s="24">
        <v>0</v>
      </c>
      <c r="F360" s="25">
        <v>0.72599999999999998</v>
      </c>
    </row>
    <row r="361" spans="1:6" ht="15" customHeight="1" x14ac:dyDescent="0.2">
      <c r="A361" s="18" t="s">
        <v>263</v>
      </c>
      <c r="B361" s="23">
        <v>1</v>
      </c>
      <c r="C361" s="24">
        <v>2.557545E-3</v>
      </c>
      <c r="D361" s="24">
        <v>0</v>
      </c>
      <c r="E361" s="24">
        <v>0</v>
      </c>
      <c r="F361" s="25">
        <v>0.09</v>
      </c>
    </row>
    <row r="362" spans="1:6" ht="15" customHeight="1" x14ac:dyDescent="0.2">
      <c r="A362" s="18" t="s">
        <v>264</v>
      </c>
      <c r="B362" s="23">
        <v>31</v>
      </c>
      <c r="C362" s="24">
        <v>0.17299233499999997</v>
      </c>
      <c r="D362" s="24">
        <v>0</v>
      </c>
      <c r="E362" s="24">
        <v>0</v>
      </c>
      <c r="F362" s="25">
        <v>7.6360000000000001</v>
      </c>
    </row>
    <row r="363" spans="1:6" ht="15" customHeight="1" x14ac:dyDescent="0.2">
      <c r="A363" s="18" t="s">
        <v>265</v>
      </c>
      <c r="B363" s="23">
        <v>4</v>
      </c>
      <c r="C363" s="24">
        <v>2.023018E-2</v>
      </c>
      <c r="D363" s="24">
        <v>0</v>
      </c>
      <c r="E363" s="24">
        <v>0</v>
      </c>
      <c r="F363" s="25">
        <v>1.002</v>
      </c>
    </row>
    <row r="364" spans="1:6" ht="15" customHeight="1" x14ac:dyDescent="0.2">
      <c r="A364" s="18" t="s">
        <v>266</v>
      </c>
      <c r="B364" s="23">
        <v>1</v>
      </c>
      <c r="C364" s="24">
        <v>5.1150900000000001E-3</v>
      </c>
      <c r="D364" s="24">
        <v>0</v>
      </c>
      <c r="E364" s="24">
        <v>0</v>
      </c>
      <c r="F364" s="25">
        <v>0</v>
      </c>
    </row>
    <row r="365" spans="1:6" ht="15" customHeight="1" x14ac:dyDescent="0.2">
      <c r="A365" s="18" t="s">
        <v>267</v>
      </c>
      <c r="B365" s="23">
        <v>8</v>
      </c>
      <c r="C365" s="24">
        <v>0.162557545</v>
      </c>
      <c r="D365" s="24">
        <v>0</v>
      </c>
      <c r="E365" s="24">
        <v>0</v>
      </c>
      <c r="F365" s="25">
        <v>7.6899999999999986</v>
      </c>
    </row>
    <row r="366" spans="1:6" ht="15" customHeight="1" x14ac:dyDescent="0.2">
      <c r="A366" s="18" t="s">
        <v>268</v>
      </c>
      <c r="B366" s="23">
        <v>3</v>
      </c>
      <c r="C366" s="24">
        <v>3.7672634999999996E-2</v>
      </c>
      <c r="D366" s="24">
        <v>3.5115090000000002E-2</v>
      </c>
      <c r="E366" s="24">
        <v>0</v>
      </c>
      <c r="F366" s="25">
        <v>0.03</v>
      </c>
    </row>
    <row r="367" spans="1:6" ht="15" customHeight="1" x14ac:dyDescent="0.2">
      <c r="A367" s="18" t="s">
        <v>269</v>
      </c>
      <c r="B367" s="23">
        <v>1</v>
      </c>
      <c r="C367" s="24">
        <v>5.1150900000000001E-3</v>
      </c>
      <c r="D367" s="24">
        <v>0</v>
      </c>
      <c r="E367" s="24">
        <v>0</v>
      </c>
      <c r="F367" s="25">
        <v>0.45</v>
      </c>
    </row>
    <row r="368" spans="1:6" ht="15" customHeight="1" x14ac:dyDescent="0.2">
      <c r="A368" s="18" t="s">
        <v>270</v>
      </c>
      <c r="B368" s="23">
        <v>4</v>
      </c>
      <c r="C368" s="24">
        <v>2.5575446999999998E-2</v>
      </c>
      <c r="D368" s="24">
        <v>7.6726340000000011E-3</v>
      </c>
      <c r="E368" s="24">
        <v>0</v>
      </c>
      <c r="F368" s="25">
        <v>0.12</v>
      </c>
    </row>
    <row r="369" spans="1:6" ht="15" customHeight="1" x14ac:dyDescent="0.2">
      <c r="A369" s="18" t="s">
        <v>271</v>
      </c>
      <c r="B369" s="23">
        <v>53</v>
      </c>
      <c r="C369" s="24">
        <v>2.2036828679999996</v>
      </c>
      <c r="D369" s="24">
        <v>2.1005967333333334E-2</v>
      </c>
      <c r="E369" s="24">
        <v>0</v>
      </c>
      <c r="F369" s="25">
        <v>24.159999999999997</v>
      </c>
    </row>
    <row r="370" spans="1:6" ht="15" customHeight="1" x14ac:dyDescent="0.2">
      <c r="A370" s="18" t="s">
        <v>272</v>
      </c>
      <c r="B370" s="23">
        <v>2</v>
      </c>
      <c r="C370" s="24">
        <v>3.9999999999999994E-2</v>
      </c>
      <c r="D370" s="24">
        <v>6.0000000000000001E-3</v>
      </c>
      <c r="E370" s="24">
        <v>0</v>
      </c>
      <c r="F370" s="25">
        <v>1.53</v>
      </c>
    </row>
    <row r="371" spans="1:6" ht="15" customHeight="1" x14ac:dyDescent="0.2">
      <c r="A371" s="17" t="s">
        <v>273</v>
      </c>
      <c r="B371" s="20">
        <v>85</v>
      </c>
      <c r="C371" s="21">
        <v>2.4920460470000001</v>
      </c>
      <c r="D371" s="21">
        <v>6.5230180000000013E-2</v>
      </c>
      <c r="E371" s="21">
        <v>0</v>
      </c>
      <c r="F371" s="22">
        <v>51.761999999999993</v>
      </c>
    </row>
    <row r="372" spans="1:6" ht="15" customHeight="1" x14ac:dyDescent="0.2">
      <c r="A372" s="18" t="s">
        <v>368</v>
      </c>
      <c r="B372" s="23">
        <v>24</v>
      </c>
      <c r="C372" s="24">
        <v>1.1518414360000002</v>
      </c>
      <c r="D372" s="24">
        <v>1.5172635000000004E-2</v>
      </c>
      <c r="E372" s="24">
        <v>0</v>
      </c>
      <c r="F372" s="25">
        <v>7.5900000000000007</v>
      </c>
    </row>
    <row r="373" spans="1:6" ht="15" customHeight="1" x14ac:dyDescent="0.2">
      <c r="A373" s="18" t="s">
        <v>274</v>
      </c>
      <c r="B373" s="23">
        <v>35</v>
      </c>
      <c r="C373" s="24">
        <v>0.97393862400000009</v>
      </c>
      <c r="D373" s="24">
        <v>2.5000000000000005E-3</v>
      </c>
      <c r="E373" s="24">
        <v>0</v>
      </c>
      <c r="F373" s="25">
        <v>39.790000000000006</v>
      </c>
    </row>
    <row r="374" spans="1:6" ht="15" customHeight="1" x14ac:dyDescent="0.2">
      <c r="A374" s="18" t="s">
        <v>275</v>
      </c>
      <c r="B374" s="23">
        <v>19</v>
      </c>
      <c r="C374" s="24">
        <v>0.33580562800000008</v>
      </c>
      <c r="D374" s="24">
        <v>4.5000000000000005E-2</v>
      </c>
      <c r="E374" s="24">
        <v>0</v>
      </c>
      <c r="F374" s="25">
        <v>3.68</v>
      </c>
    </row>
    <row r="375" spans="1:6" ht="15" customHeight="1" x14ac:dyDescent="0.2">
      <c r="A375" s="18" t="s">
        <v>276</v>
      </c>
      <c r="B375" s="23">
        <v>3</v>
      </c>
      <c r="C375" s="24">
        <v>7.6726350000000006E-3</v>
      </c>
      <c r="D375" s="24">
        <v>0</v>
      </c>
      <c r="E375" s="24">
        <v>0</v>
      </c>
      <c r="F375" s="25">
        <v>0.33</v>
      </c>
    </row>
    <row r="376" spans="1:6" ht="15" customHeight="1" x14ac:dyDescent="0.2">
      <c r="A376" s="18" t="s">
        <v>277</v>
      </c>
      <c r="B376" s="23">
        <v>4</v>
      </c>
      <c r="C376" s="24">
        <v>2.2787724000000002E-2</v>
      </c>
      <c r="D376" s="24">
        <v>2.557545E-3</v>
      </c>
      <c r="E376" s="24">
        <v>0</v>
      </c>
      <c r="F376" s="25">
        <v>0.372</v>
      </c>
    </row>
    <row r="377" spans="1:6" ht="15" customHeight="1" x14ac:dyDescent="0.2">
      <c r="A377" s="17" t="s">
        <v>278</v>
      </c>
      <c r="B377" s="20">
        <v>30</v>
      </c>
      <c r="C377" s="21">
        <v>0.80649616499999954</v>
      </c>
      <c r="D377" s="21">
        <v>1.6E-2</v>
      </c>
      <c r="E377" s="21">
        <v>0</v>
      </c>
      <c r="F377" s="22">
        <v>6.3339999999999996</v>
      </c>
    </row>
    <row r="378" spans="1:6" ht="15" customHeight="1" x14ac:dyDescent="0.2">
      <c r="A378" s="18" t="s">
        <v>369</v>
      </c>
      <c r="B378" s="23">
        <v>1</v>
      </c>
      <c r="C378" s="24">
        <v>0.49</v>
      </c>
      <c r="D378" s="24">
        <v>0</v>
      </c>
      <c r="E378" s="24">
        <v>0</v>
      </c>
      <c r="F378" s="25">
        <v>3.6</v>
      </c>
    </row>
    <row r="379" spans="1:6" ht="15" customHeight="1" x14ac:dyDescent="0.2">
      <c r="A379" s="18" t="s">
        <v>279</v>
      </c>
      <c r="B379" s="23">
        <v>6</v>
      </c>
      <c r="C379" s="24">
        <v>4.7902813000000002E-2</v>
      </c>
      <c r="D379" s="24">
        <v>1.6E-2</v>
      </c>
      <c r="E379" s="24">
        <v>0</v>
      </c>
      <c r="F379" s="25">
        <v>0.82599999999999996</v>
      </c>
    </row>
    <row r="380" spans="1:6" ht="15" customHeight="1" x14ac:dyDescent="0.2">
      <c r="A380" s="18" t="s">
        <v>280</v>
      </c>
      <c r="B380" s="23">
        <v>5</v>
      </c>
      <c r="C380" s="24">
        <v>4.5345269000000007E-2</v>
      </c>
      <c r="D380" s="24">
        <v>0</v>
      </c>
      <c r="E380" s="24">
        <v>0</v>
      </c>
      <c r="F380" s="25">
        <v>0.126</v>
      </c>
    </row>
    <row r="381" spans="1:6" ht="15" customHeight="1" x14ac:dyDescent="0.2">
      <c r="A381" s="18" t="s">
        <v>281</v>
      </c>
      <c r="B381" s="23">
        <v>16</v>
      </c>
      <c r="C381" s="24">
        <v>0.18324808300000001</v>
      </c>
      <c r="D381" s="24">
        <v>0</v>
      </c>
      <c r="E381" s="24">
        <v>0</v>
      </c>
      <c r="F381" s="25">
        <v>1.3820000000000001</v>
      </c>
    </row>
    <row r="382" spans="1:6" ht="15" customHeight="1" x14ac:dyDescent="0.2">
      <c r="A382" s="18" t="s">
        <v>335</v>
      </c>
      <c r="B382" s="23">
        <v>2</v>
      </c>
      <c r="C382" s="24">
        <v>0.04</v>
      </c>
      <c r="D382" s="24">
        <v>0</v>
      </c>
      <c r="E382" s="24">
        <v>0</v>
      </c>
      <c r="F382" s="25">
        <v>0.4</v>
      </c>
    </row>
    <row r="383" spans="1:6" ht="15" customHeight="1" x14ac:dyDescent="0.2">
      <c r="A383" s="17" t="s">
        <v>282</v>
      </c>
      <c r="B383" s="20">
        <v>42</v>
      </c>
      <c r="C383" s="21">
        <v>0.17833760299999998</v>
      </c>
      <c r="D383" s="21">
        <v>7.5575446666666674E-3</v>
      </c>
      <c r="E383" s="21">
        <v>0</v>
      </c>
      <c r="F383" s="22">
        <v>46.934000000000005</v>
      </c>
    </row>
    <row r="384" spans="1:6" ht="15" customHeight="1" x14ac:dyDescent="0.2">
      <c r="A384" s="18" t="s">
        <v>283</v>
      </c>
      <c r="B384" s="23">
        <v>1</v>
      </c>
      <c r="C384" s="24">
        <v>2.557545E-3</v>
      </c>
      <c r="D384" s="24">
        <v>0</v>
      </c>
      <c r="E384" s="24">
        <v>0</v>
      </c>
      <c r="F384" s="25">
        <v>0.09</v>
      </c>
    </row>
    <row r="385" spans="1:7" ht="15" customHeight="1" x14ac:dyDescent="0.2">
      <c r="A385" s="18" t="s">
        <v>284</v>
      </c>
      <c r="B385" s="23">
        <v>10</v>
      </c>
      <c r="C385" s="24">
        <v>3.8363173E-2</v>
      </c>
      <c r="D385" s="24">
        <v>0</v>
      </c>
      <c r="E385" s="24">
        <v>0</v>
      </c>
      <c r="F385" s="25">
        <v>5.7919999999999998</v>
      </c>
    </row>
    <row r="386" spans="1:7" ht="15" customHeight="1" x14ac:dyDescent="0.2">
      <c r="A386" s="18" t="s">
        <v>285</v>
      </c>
      <c r="B386" s="23">
        <v>31</v>
      </c>
      <c r="C386" s="24">
        <v>0.13741688500000002</v>
      </c>
      <c r="D386" s="24">
        <v>7.5575446666666674E-3</v>
      </c>
      <c r="E386" s="24">
        <v>0</v>
      </c>
      <c r="F386" s="25">
        <v>41.052000000000014</v>
      </c>
    </row>
    <row r="387" spans="1:7" ht="15" customHeight="1" x14ac:dyDescent="0.2">
      <c r="A387" s="17" t="s">
        <v>286</v>
      </c>
      <c r="B387" s="20">
        <v>13</v>
      </c>
      <c r="C387" s="21">
        <v>0.19534526999999999</v>
      </c>
      <c r="D387" s="21">
        <v>2.3999999999999997E-2</v>
      </c>
      <c r="E387" s="21">
        <v>0</v>
      </c>
      <c r="F387" s="22">
        <v>24.521999999999998</v>
      </c>
    </row>
    <row r="388" spans="1:7" ht="15" customHeight="1" x14ac:dyDescent="0.2">
      <c r="A388" s="18" t="s">
        <v>287</v>
      </c>
      <c r="B388" s="23">
        <v>8</v>
      </c>
      <c r="C388" s="24">
        <v>0.15023017999999999</v>
      </c>
      <c r="D388" s="24">
        <v>2.4E-2</v>
      </c>
      <c r="E388" s="24">
        <v>0</v>
      </c>
      <c r="F388" s="25">
        <v>24.088000000000001</v>
      </c>
    </row>
    <row r="389" spans="1:7" ht="15" customHeight="1" x14ac:dyDescent="0.2">
      <c r="A389" s="18" t="s">
        <v>288</v>
      </c>
      <c r="B389" s="23">
        <v>5</v>
      </c>
      <c r="C389" s="24">
        <v>4.5115090000000004E-2</v>
      </c>
      <c r="D389" s="24">
        <v>0</v>
      </c>
      <c r="E389" s="24">
        <v>0</v>
      </c>
      <c r="F389" s="25">
        <v>0.434</v>
      </c>
    </row>
    <row r="390" spans="1:7" ht="15" customHeight="1" x14ac:dyDescent="0.2">
      <c r="A390" s="17" t="s">
        <v>332</v>
      </c>
      <c r="B390" s="20">
        <v>35</v>
      </c>
      <c r="C390" s="21">
        <v>0.20554987699999996</v>
      </c>
      <c r="D390" s="21">
        <v>9.1150896666666679E-3</v>
      </c>
      <c r="E390" s="21">
        <v>0</v>
      </c>
      <c r="F390" s="22">
        <v>12.245999999999997</v>
      </c>
    </row>
    <row r="391" spans="1:7" ht="15" customHeight="1" x14ac:dyDescent="0.2">
      <c r="A391" s="18" t="s">
        <v>332</v>
      </c>
      <c r="B391" s="23">
        <v>8</v>
      </c>
      <c r="C391" s="24">
        <v>3.0690537999999996E-2</v>
      </c>
      <c r="D391" s="24">
        <v>2.5575446666666669E-3</v>
      </c>
      <c r="E391" s="24">
        <v>0</v>
      </c>
      <c r="F391" s="25">
        <v>7.806</v>
      </c>
    </row>
    <row r="392" spans="1:7" ht="15" customHeight="1" x14ac:dyDescent="0.2">
      <c r="A392" s="18" t="s">
        <v>333</v>
      </c>
      <c r="B392" s="23">
        <v>14</v>
      </c>
      <c r="C392" s="24">
        <v>6.3708442000000004E-2</v>
      </c>
      <c r="D392" s="24">
        <v>0</v>
      </c>
      <c r="E392" s="24">
        <v>0</v>
      </c>
      <c r="F392" s="25">
        <v>3.01</v>
      </c>
    </row>
    <row r="393" spans="1:7" ht="15" customHeight="1" x14ac:dyDescent="0.2">
      <c r="A393" s="19" t="s">
        <v>334</v>
      </c>
      <c r="B393" s="29">
        <v>13</v>
      </c>
      <c r="C393" s="30">
        <v>0.111150897</v>
      </c>
      <c r="D393" s="30">
        <v>6.5575450000000014E-3</v>
      </c>
      <c r="E393" s="30">
        <v>0</v>
      </c>
      <c r="F393" s="31">
        <v>1.4299999999999997</v>
      </c>
    </row>
    <row r="394" spans="1:7" s="32" customFormat="1" ht="18" customHeight="1" x14ac:dyDescent="0.2">
      <c r="A394" s="36" t="s">
        <v>376</v>
      </c>
      <c r="B394" s="36"/>
      <c r="C394" s="36"/>
      <c r="D394" s="36"/>
      <c r="E394" s="36"/>
      <c r="F394" s="36"/>
    </row>
    <row r="395" spans="1:7" s="35" customFormat="1" ht="16.5" customHeight="1" x14ac:dyDescent="0.2">
      <c r="A395" s="33" t="s">
        <v>324</v>
      </c>
      <c r="B395" s="34"/>
      <c r="C395" s="34"/>
      <c r="D395" s="34"/>
      <c r="E395" s="34"/>
      <c r="F395" s="34"/>
      <c r="G395" s="34"/>
    </row>
    <row r="396" spans="1:7" ht="15" x14ac:dyDescent="0.25">
      <c r="A396" s="9" t="s">
        <v>327</v>
      </c>
      <c r="B396" s="10"/>
      <c r="C396" s="10"/>
      <c r="D396" s="10"/>
      <c r="E396" s="10"/>
    </row>
    <row r="397" spans="1:7" ht="12.75" customHeight="1" x14ac:dyDescent="0.25">
      <c r="A397" s="11" t="s">
        <v>331</v>
      </c>
      <c r="B397" s="10"/>
      <c r="C397" s="10"/>
      <c r="D397" s="10"/>
      <c r="E397" s="10"/>
    </row>
    <row r="398" spans="1:7" ht="15" x14ac:dyDescent="0.25">
      <c r="A398" s="12" t="s">
        <v>328</v>
      </c>
      <c r="B398" s="10"/>
      <c r="C398" s="10"/>
      <c r="D398" s="10"/>
      <c r="E398" s="10"/>
    </row>
    <row r="399" spans="1:7" x14ac:dyDescent="0.2">
      <c r="A399" s="13"/>
      <c r="B399" s="13"/>
      <c r="C399" s="13"/>
      <c r="D399" s="13"/>
      <c r="E399" s="13"/>
    </row>
  </sheetData>
  <mergeCells count="6">
    <mergeCell ref="A394:F394"/>
    <mergeCell ref="A1:F1"/>
    <mergeCell ref="A2:A3"/>
    <mergeCell ref="B2:B3"/>
    <mergeCell ref="C2:E2"/>
    <mergeCell ref="F2:F3"/>
  </mergeCells>
  <printOptions horizontalCentered="1"/>
  <pageMargins left="0.74803149606299213" right="0.74803149606299213" top="0.98425196850393704" bottom="0.98425196850393704" header="0" footer="0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21</vt:lpstr>
      <vt:lpstr>'Cuadro 21'!Área_de_impresión</vt:lpstr>
      <vt:lpstr>'Cuadro 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BERTA CEDEÑO</cp:lastModifiedBy>
  <cp:lastPrinted>2025-07-04T14:37:14Z</cp:lastPrinted>
  <dcterms:created xsi:type="dcterms:W3CDTF">2025-06-11T21:13:35Z</dcterms:created>
  <dcterms:modified xsi:type="dcterms:W3CDTF">2025-07-25T20:11:15Z</dcterms:modified>
</cp:coreProperties>
</file>